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8" activeTab="0"/>
  </bookViews>
  <sheets>
    <sheet name="Forklaring" sheetId="1" r:id="rId1"/>
    <sheet name="Kontroldiagram XY" sheetId="2" r:id="rId2"/>
    <sheet name="Kontroldiagram XY Antal" sheetId="3" r:id="rId3"/>
    <sheet name="Kontroldiagram Kurve" sheetId="4" r:id="rId4"/>
    <sheet name="Kontroldiagram Kurve Antal" sheetId="5" r:id="rId5"/>
    <sheet name="Paretodiagram" sheetId="6" r:id="rId6"/>
    <sheet name="Paretodiagram Relativ" sheetId="7" r:id="rId7"/>
    <sheet name="Bardiagram" sheetId="8" r:id="rId8"/>
    <sheet name="Mellemregninger" sheetId="9" r:id="rId9"/>
  </sheets>
  <definedNames>
    <definedName name="BoerVal" localSheetId="3">'Kontroldiagram Kurve'!$D$3</definedName>
    <definedName name="BoerVal" localSheetId="4">'Kontroldiagram Kurve Antal'!$D$3</definedName>
    <definedName name="BoerVal" localSheetId="2">'Kontroldiagram XY Antal'!$D$3</definedName>
    <definedName name="BoerVal">'Kontroldiagram XY'!$D$3</definedName>
    <definedName name="DataBar">'Bardiagram'!$C$15</definedName>
    <definedName name="DataKontroldiagram" localSheetId="3">'Kontroldiagram Kurve'!$C$15</definedName>
    <definedName name="DataKontroldiagram" localSheetId="4">'Kontroldiagram Kurve Antal'!$C$15</definedName>
    <definedName name="DataKontroldiagram" localSheetId="2">'Kontroldiagram XY Antal'!$C$15</definedName>
    <definedName name="DataKontroldiagram">'Kontroldiagram XY'!$C$15</definedName>
    <definedName name="DataPareto" localSheetId="6">'Paretodiagram Relativ'!$C$15</definedName>
    <definedName name="DataPareto">'Paretodiagram'!$C$15</definedName>
    <definedName name="Forklaring1">'Forklaring'!$B$1</definedName>
    <definedName name="FundetVærdi" localSheetId="3">'Kontroldiagram Kurve'!$D$10</definedName>
    <definedName name="FundetVærdi" localSheetId="4">'Kontroldiagram Kurve Antal'!$D$10</definedName>
    <definedName name="FundetVærdi" localSheetId="1">'Kontroldiagram XY'!$D$10</definedName>
    <definedName name="FundetVærdi" localSheetId="2">'Kontroldiagram XY Antal'!$D$10</definedName>
    <definedName name="KontrolGrænser" localSheetId="3">'Kontroldiagram Kurve'!$T$7</definedName>
    <definedName name="KontrolGrænser" localSheetId="4">'Kontroldiagram Kurve Antal'!$T$7</definedName>
    <definedName name="MinMaxKontrolDiagram" localSheetId="3">'Kontroldiagram Kurve'!$I$8</definedName>
    <definedName name="MinMaxKontrolDiagram" localSheetId="4">'Kontroldiagram Kurve Antal'!$I$8</definedName>
    <definedName name="MinMaxKontrolDiagram" localSheetId="2">'Kontroldiagram XY Antal'!$I$8</definedName>
    <definedName name="MinMaxKontrolDiagram">'Kontroldiagram XY'!$I$8</definedName>
    <definedName name="NavnVersion">'Forklaring'!$B$5</definedName>
    <definedName name="NSLim" localSheetId="3">'Kontroldiagram Kurve'!$F$2</definedName>
    <definedName name="NSLim" localSheetId="4">'Kontroldiagram Kurve Antal'!$F$2</definedName>
    <definedName name="NSLim" localSheetId="2">'Kontroldiagram XY Antal'!$F$2</definedName>
    <definedName name="NSLim">'Kontroldiagram XY'!$F$2</definedName>
    <definedName name="Overskrift" localSheetId="7">'Bardiagram'!$C$13</definedName>
    <definedName name="Overskrift" localSheetId="3">'Kontroldiagram Kurve'!$C$13</definedName>
    <definedName name="Overskrift" localSheetId="4">'Kontroldiagram Kurve Antal'!$C$13</definedName>
    <definedName name="Overskrift" localSheetId="1">'Kontroldiagram XY'!$C$13</definedName>
    <definedName name="Overskrift" localSheetId="2">'Kontroldiagram XY Antal'!$C$13</definedName>
    <definedName name="Overskrift" localSheetId="6">'Paretodiagram Relativ'!$C$13</definedName>
    <definedName name="Overskrift">'Paretodiagram'!$C$13</definedName>
    <definedName name="PrgrStartXX">'Forklaring'!$A$1</definedName>
    <definedName name="PsLim" localSheetId="3">'Kontroldiagram Kurve'!$F$5</definedName>
    <definedName name="PsLim" localSheetId="4">'Kontroldiagram Kurve Antal'!$F$5</definedName>
    <definedName name="PsLim" localSheetId="2">'Kontroldiagram XY Antal'!$F$5</definedName>
    <definedName name="PsLim">'Kontroldiagram XY'!$F$5</definedName>
    <definedName name="RunsTrendsKontroldiagram" localSheetId="3">'Kontroldiagram Kurve'!$D$6</definedName>
    <definedName name="RunsTrendsKontroldiagram" localSheetId="4">'Kontroldiagram Kurve Antal'!$D$6</definedName>
    <definedName name="RunsTrendsKontroldiagram" localSheetId="2">'Kontroldiagram XY Antal'!$D$6</definedName>
    <definedName name="RunsTrendsLimits" localSheetId="0">'Forklaring'!$A$1</definedName>
    <definedName name="RunsTrendsLimits" localSheetId="3">'Kontroldiagram Kurve'!$D$6</definedName>
    <definedName name="RunsTrendsLimits" localSheetId="4">'Kontroldiagram Kurve Antal'!$D$6</definedName>
    <definedName name="RunsTrendsLimits" localSheetId="1">'Kontroldiagram XY'!$D$6</definedName>
    <definedName name="RunsTrendsLimits" localSheetId="2">'Kontroldiagram XY Antal'!$D$6</definedName>
    <definedName name="_xlnm.Print_Area" localSheetId="7">'Bardiagram'!$A$1:$Q$25</definedName>
    <definedName name="_xlnm.Print_Area" localSheetId="0">'Forklaring'!$B$2:$B$89</definedName>
    <definedName name="_xlnm.Print_Area" localSheetId="3">'Kontroldiagram Kurve'!$A$1:$Q$37</definedName>
    <definedName name="_xlnm.Print_Area" localSheetId="4">'Kontroldiagram Kurve Antal'!$A$1:$Q$37</definedName>
    <definedName name="_xlnm.Print_Area" localSheetId="1">'Kontroldiagram XY'!$A$1:$Q$41</definedName>
    <definedName name="_xlnm.Print_Area" localSheetId="2">'Kontroldiagram XY Antal'!$A$1:$Q$41</definedName>
    <definedName name="_xlnm.Print_Area" localSheetId="5">'Paretodiagram'!$A$1:$Q$25</definedName>
    <definedName name="_xlnm.Print_Area" localSheetId="6">'Paretodiagram Relativ'!$A$1:$Q$25</definedName>
  </definedNames>
  <calcPr fullCalcOnLoad="1"/>
</workbook>
</file>

<file path=xl/sharedStrings.xml><?xml version="1.0" encoding="utf-8"?>
<sst xmlns="http://schemas.openxmlformats.org/spreadsheetml/2006/main" count="406" uniqueCount="179">
  <si>
    <t>X</t>
  </si>
  <si>
    <t>Y</t>
  </si>
  <si>
    <t>Spredning</t>
  </si>
  <si>
    <t>Børværdi for</t>
  </si>
  <si>
    <t>Middel</t>
  </si>
  <si>
    <t>Fundet værdi for</t>
  </si>
  <si>
    <t>Løbenr</t>
  </si>
  <si>
    <t>Min</t>
  </si>
  <si>
    <t>Max</t>
  </si>
  <si>
    <t>Værdi</t>
  </si>
  <si>
    <t>Serie</t>
  </si>
  <si>
    <t>Kumuleret</t>
  </si>
  <si>
    <t>Relativ Kumul</t>
  </si>
  <si>
    <t>Minimum</t>
  </si>
  <si>
    <t>Maksimum</t>
  </si>
  <si>
    <t>Sum</t>
  </si>
  <si>
    <t>Beregnet fra værdier</t>
  </si>
  <si>
    <t>Serienavne i kol.C</t>
  </si>
  <si>
    <t>Indtast data under kolonnerne:</t>
  </si>
  <si>
    <t>Værdier i kol.D</t>
  </si>
  <si>
    <t>Når du er klar tryk "Kør Pareto"</t>
  </si>
  <si>
    <t>Tryk først "Fjern Data"</t>
  </si>
  <si>
    <t>I forhol til</t>
  </si>
  <si>
    <t>Afsn 339</t>
  </si>
  <si>
    <t>Afsn 239</t>
  </si>
  <si>
    <t>Afsn 315</t>
  </si>
  <si>
    <t>Grænseværdi for</t>
  </si>
  <si>
    <t>Runs</t>
  </si>
  <si>
    <t>Trends</t>
  </si>
  <si>
    <t>Bemærkning(er)</t>
  </si>
  <si>
    <t>Middel: sum/antal</t>
  </si>
  <si>
    <t>Spredning: naturlig variation</t>
  </si>
  <si>
    <t>Beskrivelser:</t>
  </si>
  <si>
    <t>Grænser: størst tilladelige afvigelse</t>
  </si>
  <si>
    <t>Mellemregninger</t>
  </si>
  <si>
    <t>Tid</t>
  </si>
  <si>
    <t>Antal</t>
  </si>
  <si>
    <t>Afvigelse fra middel</t>
  </si>
  <si>
    <t>Multiplum af sprdn.</t>
  </si>
  <si>
    <t>Lav grænse</t>
  </si>
  <si>
    <t>Høj grænse</t>
  </si>
  <si>
    <t>De hvide felter kan rettes</t>
  </si>
  <si>
    <t>De øvrige er beskyttede</t>
  </si>
  <si>
    <t>Tryk på disse</t>
  </si>
  <si>
    <t>for at køre program</t>
  </si>
  <si>
    <t>Normal sandsynlighed for afvigelse</t>
  </si>
  <si>
    <t>jan</t>
  </si>
  <si>
    <t>mar</t>
  </si>
  <si>
    <t>febr</t>
  </si>
  <si>
    <t>april</t>
  </si>
  <si>
    <t>maj</t>
  </si>
  <si>
    <t>juni</t>
  </si>
  <si>
    <t>juli</t>
  </si>
  <si>
    <t>aug</t>
  </si>
  <si>
    <t>Fundet</t>
  </si>
  <si>
    <t>Børværdi</t>
  </si>
  <si>
    <t>-ns</t>
  </si>
  <si>
    <t>+ns</t>
  </si>
  <si>
    <t>Trend &gt;= 6 faldende</t>
  </si>
  <si>
    <t>Run &gt;= 8 under middel</t>
  </si>
  <si>
    <t>Trend &gt;= 6 stigende</t>
  </si>
  <si>
    <t>Over 3s</t>
  </si>
  <si>
    <t>Under 3s</t>
  </si>
  <si>
    <t>Måned</t>
  </si>
  <si>
    <t>sep</t>
  </si>
  <si>
    <t>nov</t>
  </si>
  <si>
    <t>dec</t>
  </si>
  <si>
    <t>Varians</t>
  </si>
  <si>
    <t>Middel/Var</t>
  </si>
  <si>
    <t xml:space="preserve"> Kontroldiagrammer:</t>
  </si>
  <si>
    <t>De første ark indeholder forskellige udgaver af kontroldiagrammer.</t>
  </si>
  <si>
    <t>Overskrift:</t>
  </si>
  <si>
    <t>sad</t>
  </si>
  <si>
    <t>Mine bars</t>
  </si>
  <si>
    <t>Mine Paretoværdier</t>
  </si>
  <si>
    <t>Mit kontroldiagram</t>
  </si>
  <si>
    <t>Kontroldiagrammer</t>
  </si>
  <si>
    <t>Paretodiagrammer</t>
  </si>
  <si>
    <t>BarDiagrammer</t>
  </si>
  <si>
    <t>Forklaring</t>
  </si>
  <si>
    <t>På fanerne forneden starter disse ark med navnet Kontroldiagram med en efterfølgende specificering</t>
  </si>
  <si>
    <t>Generelt viser et kontroldiagram om en given målt størrelse er "I kontrol" ud fra visse kriterier.</t>
  </si>
  <si>
    <t>Denne målte størrelse afbildes mod en anden parameter, f. eks. mod tiden.</t>
  </si>
  <si>
    <t>Kriterier for at være i eller ude af kontrol:</t>
  </si>
  <si>
    <t xml:space="preserve">  Som oventående figur antyder, er der meget lille sansynligheden for at komme ud over +/-3s, dvs en afvigelse fra middel på tre gange spredningen til den ene eller den anden side. Sandsynligheden er faktisk &lt;= 0,27%</t>
  </si>
  <si>
    <t xml:space="preserve">  Enhver måling spreder på en eller anden måde. Den karakteristiske fordeling, som man mener at spredningen følger vil ofte være normalfordelingen.</t>
  </si>
  <si>
    <r>
      <t xml:space="preserve">  Sandsynligheden for enten at være på den ene eller den anden side af middel er lig 0,5=50%. Hvis man finder 8 eller flere efter hinanden følgende værdier, alle på den ene side vil sandsynligheden for den hændelse være &lt;=0,5^8, dvs en halv opløftet til ottende potens, &lt;=0,39%. Punkter, der følger umiddelbart efter hinanden og alle ligger på den samme side af middelværdien kaldes et "</t>
    </r>
    <r>
      <rPr>
        <b/>
        <sz val="10"/>
        <rFont val="Arial"/>
        <family val="2"/>
      </rPr>
      <t>run</t>
    </r>
    <r>
      <rPr>
        <sz val="10"/>
        <rFont val="Arial"/>
        <family val="0"/>
      </rPr>
      <t>".</t>
    </r>
  </si>
  <si>
    <t xml:space="preserve">  1. Værdier skal ligge mellem 3s-grænserne: lav: middel - 3s og høj: middel + 3s.</t>
  </si>
  <si>
    <t>Vejledning til bedømmelse af middel og spredning i kontroldiagrammer</t>
  </si>
  <si>
    <t xml:space="preserve">  Det er forkert at bruge middel og spredning, beregnet på de indtastede data, til at bedømme de samme data efter ovenstående kriterier!</t>
  </si>
  <si>
    <t xml:space="preserve">  Grunden hertil er, at 3s-grænserne blot vil placere sig og udvidde sig med de fejlbehæftede data. Jo større fejlene er, dvs. afvigelserne fra middel, jo større vil den beregnede spredning blive! Det vil også flytte middelværdien.</t>
  </si>
  <si>
    <t xml:space="preserve">  I de tilfælde, hvor kontrolmålinger er baseret på tællinger, kan antallet selvfølgelig ikke komme under nul. Dog er antagelsen ved at bruge normalfordelingen, at værdierne strækker sig fra minus uendelig til plus uendelig. Problemet er dog kun betydningsfuldt, når spredningen er stor i forhold til middelværdien.</t>
  </si>
  <si>
    <t>fak</t>
  </si>
  <si>
    <t>mdl</t>
  </si>
  <si>
    <t>spr</t>
  </si>
  <si>
    <t xml:space="preserve">  Som vist på ovenstående figur kan lave middelværdier i forhold til spredningen medføre, at værdier under nul bliver sandsynlige. Hvis værdien repræsenterer et antal kan dette ikke lade sig gøre. Så kan man bruge gammafordelingen i stedet, som tager hensyn til dette. Hvis spredningen er lille i forhold til middelværdien er der ingen forskel mellem at bruge de to fordelinger.</t>
  </si>
  <si>
    <t xml:space="preserve"> Paretodiagram:</t>
  </si>
  <si>
    <t xml:space="preserve">  Der er som regel få årsager til en kæde af problemer i en virksomhed.</t>
  </si>
  <si>
    <t xml:space="preserve">  Joint Commision gav som eksempel at forsinkelser i ankomsttidspunkt for patienter til undersøgelse skyldtes utilstrækkelig skiltning på parkeringspladsen ved sygehuset. Patienterne kunne simpelthen ikke finde ud af, hvor de skulle parkere bilen, for at få kortest mulig vej til den rette indgang. Dernæst var det svært at finde vej til den rette afdeling på sygehuset.</t>
  </si>
  <si>
    <t xml:space="preserve">  Med Paretodiagrammet kan man statistisk undersøge hvilke fejl rundt omkring, der er mest relateret til det problem, som man vil løse.</t>
  </si>
  <si>
    <t xml:space="preserve">  F. eks. Kunne man interviewe alle dem der ankommer for sent til undersøgelse om hvilke problemer de havde. Dernæst sortere problemtyperne efter antallet af tilfælde, der havde den type problem.</t>
  </si>
  <si>
    <r>
      <t xml:space="preserve">  I arket, "</t>
    </r>
    <r>
      <rPr>
        <b/>
        <sz val="10"/>
        <rFont val="Arial"/>
        <family val="2"/>
      </rPr>
      <t>Paretodiagram Relativ</t>
    </r>
    <r>
      <rPr>
        <sz val="10"/>
        <rFont val="Arial"/>
        <family val="0"/>
      </rPr>
      <t>", har man mulighed for at sortere efter en måling relativt til en anden måling. Sorteringen sker her på den relative værdi.</t>
    </r>
  </si>
  <si>
    <r>
      <t xml:space="preserve">  Når man trykker på knappen "Kør Pareto" på arket, "</t>
    </r>
    <r>
      <rPr>
        <b/>
        <sz val="10"/>
        <rFont val="Arial"/>
        <family val="2"/>
      </rPr>
      <t>Paretodiagram</t>
    </r>
    <r>
      <rPr>
        <sz val="10"/>
        <rFont val="Arial"/>
        <family val="0"/>
      </rPr>
      <t>", vil programmet sortere data efter måleværdien, og lave Paretodiagrammet.</t>
    </r>
  </si>
  <si>
    <t xml:space="preserve"> Bardiagram:</t>
  </si>
  <si>
    <t xml:space="preserve">  Programmet gør ikke andet her end at lave bargrafen hørende til de indtastede data.</t>
  </si>
  <si>
    <t xml:space="preserve">  3. Trends skal være på mindre end 6 punkter.</t>
  </si>
  <si>
    <t xml:space="preserve"> Kontroldiagrammer baseret på antal:</t>
  </si>
  <si>
    <t xml:space="preserve"> Kontroldiagram XY versus Kontroldiagram Kurve</t>
  </si>
  <si>
    <t xml:space="preserve">  Forskellen mellem Kontroldiagram XY og Kontroldiagram Kurve ligger på X-aksen og diagramtypen. Med Kontroldiagram XY kan man bruge tal på X-aksen, hvorimod med Kontroldiagram Kurve kan man bruge navne.</t>
  </si>
  <si>
    <t xml:space="preserve">  Inden for statistikken skelner men mellem tre forskellige type data:</t>
  </si>
  <si>
    <t xml:space="preserve">           F. eks. afsnits-navne eller -numre.</t>
  </si>
  <si>
    <t xml:space="preserve">   2. Ordinale eller ordnede data: Navne på ting, som kan sorteres.</t>
  </si>
  <si>
    <t xml:space="preserve">   1. Nominelle eller kategoriske data: Navne på ting, som ikke umiddelbart kan sorteres.</t>
  </si>
  <si>
    <t xml:space="preserve">           F. eks. rangorden: læge, overlæge, direktør.</t>
  </si>
  <si>
    <t xml:space="preserve">  Kontroldiagram XY bør bruges når X-værdier er tal, og Kontroldiagram Kurve når X-værdier er navne.</t>
  </si>
  <si>
    <t xml:space="preserve">   3. Interval-data: Navne på ting, som kan sorteres og der kan bedømmes en afstand, dvs., et</t>
  </si>
  <si>
    <t xml:space="preserve">           interval, mellem data. F. eks. tal og månedsnavne.</t>
  </si>
  <si>
    <t>Indsæt spredning = kvadratrod af middel for at bruge Poisson-fordeling</t>
  </si>
  <si>
    <t>Tryk på disse for at køre program</t>
  </si>
  <si>
    <t xml:space="preserve"> </t>
  </si>
  <si>
    <t>Dette regneark i MS Excel er lavet efter vejledninger fra kursus for H:S i Joint-Commision-standarder, år 2000</t>
  </si>
  <si>
    <r>
      <t xml:space="preserve">  De ark, hvor navnet på arkene slutter på "</t>
    </r>
    <r>
      <rPr>
        <b/>
        <sz val="10"/>
        <rFont val="Arial"/>
        <family val="2"/>
      </rPr>
      <t>Antal</t>
    </r>
    <r>
      <rPr>
        <sz val="10"/>
        <rFont val="Arial"/>
        <family val="0"/>
      </rPr>
      <t xml:space="preserve">" bruger gammafordelingen i stedet for normalfordelingen. Hvis man i disse ark, der bruger gammafordelingen, indsætter spredningen som kvadratroden af middelværdien, får man </t>
    </r>
    <r>
      <rPr>
        <i/>
        <u val="single"/>
        <sz val="10"/>
        <rFont val="Arial"/>
        <family val="2"/>
      </rPr>
      <t>Poisson-fordelingen</t>
    </r>
    <r>
      <rPr>
        <sz val="10"/>
        <rFont val="Arial"/>
        <family val="0"/>
      </rPr>
      <t xml:space="preserve">. Excel-funktionen som giver kvadratroden hedder =KVROD(), se under </t>
    </r>
    <r>
      <rPr>
        <b/>
        <i/>
        <sz val="10"/>
        <rFont val="Arial"/>
        <family val="2"/>
      </rPr>
      <t>fx</t>
    </r>
    <r>
      <rPr>
        <sz val="10"/>
        <rFont val="Arial"/>
        <family val="2"/>
      </rPr>
      <t xml:space="preserve"> foroven i værktøjslinjen</t>
    </r>
    <r>
      <rPr>
        <sz val="10"/>
        <rFont val="Arial"/>
        <family val="0"/>
      </rPr>
      <t>.</t>
    </r>
  </si>
  <si>
    <t xml:space="preserve">  Som ovenstående antyder, betyder en alarm ikke nødvendigvis at der er noget i vejen! Desuden betyder ingen alarm ikke nødvendigvis at alt er i orden! Som med alt andet statistisk materiale kan man kun sandsynliggøre, om der problemer. Et run på 8 eller et trend på 6 kan opstå ved ren tilfældighed, dog kun sjældent! Endnu længere runs eller trends bør være endnu sjældnere. Ved en opstået alarm bør man dog foretage en undersøgelse. En alarm siger ikke noget om årsagen til alarmen! Hvis falske alarmer opstår ofte, må man overveje om spredningen er sat for snævert eller om data overhovedet er tilfældige tidsmæssigt, eller om de er normalfordelte. Der findes specielle statistiske test for dette.</t>
  </si>
  <si>
    <r>
      <t xml:space="preserve">  I stedet bedømmes en forventet værdi af middel og spredning ud fra erfaring fra tidligere målinger. Disse forventede værdier er her kaldt </t>
    </r>
    <r>
      <rPr>
        <b/>
        <sz val="10"/>
        <rFont val="Arial"/>
        <family val="2"/>
      </rPr>
      <t>børværdier</t>
    </r>
    <r>
      <rPr>
        <sz val="10"/>
        <rFont val="Arial"/>
        <family val="0"/>
      </rPr>
      <t>. Dvs, værdier, som man mere eller mindre politisk ønsker, at data skal overholde, selvfølgelig med behørig respekt for, hvad der kan lade sig gøre. Børværdierne skal revideres med jævne mellemrum. Hvis der ofte viser sig fejlsituationer, kan det være fordi at børværdierne er sat urealistisk! Husk at børværdier ikke kun kan sættes for snævert men også for vide. For vide grænser vil medføre, at man ikke opdager relevante fejlsituationer i tide! Med andre ord skal man overveje konsekvenserne af de valgte børværdier.</t>
    </r>
  </si>
  <si>
    <t>Dage</t>
  </si>
  <si>
    <t>Ti 12-9</t>
  </si>
  <si>
    <t>On 13-9</t>
  </si>
  <si>
    <t>To 14-9</t>
  </si>
  <si>
    <t>Lø 16-9</t>
  </si>
  <si>
    <t>Sø 17-9</t>
  </si>
  <si>
    <t>Ma 18-9</t>
  </si>
  <si>
    <t>Ti 19-9</t>
  </si>
  <si>
    <t>On 20-9</t>
  </si>
  <si>
    <t>To 21-9</t>
  </si>
  <si>
    <t>Fr 22-9</t>
  </si>
  <si>
    <t>Fr 15-9</t>
  </si>
  <si>
    <t>Lø 23-9</t>
  </si>
  <si>
    <t>Sø 24-9</t>
  </si>
  <si>
    <t>Ma 25-9</t>
  </si>
  <si>
    <t>Ti 26-9</t>
  </si>
  <si>
    <t>On 27-9</t>
  </si>
  <si>
    <t>To 28-9</t>
  </si>
  <si>
    <t>Fr 29-9</t>
  </si>
  <si>
    <t>Lø 30-9</t>
  </si>
  <si>
    <t>Antal PTB udskrevet på AMA (LA7512)</t>
  </si>
  <si>
    <r>
      <t xml:space="preserve">  Data, der spreder på en tilfældig måde, vil skifte imellem at gå, f. eks., opad over nogle få punkter, dernæst nedad, så opad, etc. etc. Statistisk analyse som ovenstående viser, at det er meget usandsynligt, at 6 eller flere på hinanden følgende punkter alle falder eller stiger i værdi. Punkter, der følger umiddelbart efter hinanden og alle enten stiger eller falder kaldes et "</t>
    </r>
    <r>
      <rPr>
        <b/>
        <sz val="10"/>
        <rFont val="Arial"/>
        <family val="2"/>
      </rPr>
      <t>trend</t>
    </r>
    <r>
      <rPr>
        <sz val="10"/>
        <rFont val="Arial"/>
        <family val="0"/>
      </rPr>
      <t>". Denne sandsynlighed er &lt;=0,24%.</t>
    </r>
  </si>
  <si>
    <t>Joint Commission anbefaler fire kriterier for at være i kontrol, jf. ovenstående.</t>
  </si>
  <si>
    <t xml:space="preserve">  4. Oscillationer omkring middel skal være på mindre end 8 punkter.</t>
  </si>
  <si>
    <t xml:space="preserve">  2. Runs over eller under middel skal være på mindre end 8 punkter.</t>
  </si>
  <si>
    <t xml:space="preserve"> Tips til Excel:</t>
  </si>
  <si>
    <t xml:space="preserve">  På værktøjslinjen foroven kan man styre, hvor meget der vises på skærmen. Som udgangspunkt står denne på 100%. Man kan zoom'e ud eller ind på skærmbilledet ved at ændre dette tal. Hvis man f. eks. Sætter tallet til 75% vil man se en større del af billedet. Omvendt, hvis man sætter den til et højere tal vil man se en mindre del af skærmbilledet, men måske flere detaljer. Funktionen kan også indstilles via menu punkter, Vis-&gt;Zoom.</t>
  </si>
  <si>
    <t>Oscillations</t>
  </si>
  <si>
    <t>Over 3s; Trend &gt;= 6 faldende</t>
  </si>
  <si>
    <t>Oscillation &gt;= 8</t>
  </si>
  <si>
    <t>Run &gt;= 8 under middel; Oscillation &gt;= 8</t>
  </si>
  <si>
    <r>
      <t xml:space="preserve">  Hvis data svinger, oscillerer, mellem skiftevis et punkt over middel og et punkt under middel i en længere periode, kan det tyde på et problem. Sandsynligheden for enten at være på den ene eller den anden side af middel er, som nævnt under runs, lig 0,5=50%. Hvis man finder 8 eller flere efter hinanden følgende værdier, alle skiftevis på den ene eller den anden side vil sandsynligheden for den hændelse være &lt;=0,5^8, dvs en halv opløftet til ottende potens, &lt;=0,39%, ligesom under runs. Punkter, der følger umiddelbart efter hinanden og svingende omkring middelværdien kaldes en "</t>
    </r>
    <r>
      <rPr>
        <b/>
        <sz val="10"/>
        <rFont val="Arial"/>
        <family val="2"/>
      </rPr>
      <t>oscillation</t>
    </r>
    <r>
      <rPr>
        <sz val="10"/>
        <rFont val="Arial"/>
        <family val="0"/>
      </rPr>
      <t>". Se figur forneden.</t>
    </r>
  </si>
  <si>
    <t>Eksempel på oscillation omkring middelværdien:</t>
  </si>
  <si>
    <t>Denne forklaring kan også ses på denne hjemmeside på intranettet:</t>
  </si>
  <si>
    <t>Alle fire kriterier skal være opfyldt.</t>
  </si>
  <si>
    <r>
      <t xml:space="preserve">  Alle metoder til at alarmere om fejl indeholder to typer af risici: 1) falske alarmer og 2) udeblivelse af alarm, når den var nødvendig! Hvis man helt udelukker muligheden for falsk alarm, vil chancen for rigtig alarm også blive praktisk taget udelukket, og man får mange fejl af type 2. Omvendt, hvis man laver alt for overdreven fejlcheck vil risikoen for falsk alarm blive for stor. Man må altid finde et </t>
    </r>
    <r>
      <rPr>
        <b/>
        <sz val="10"/>
        <rFont val="Arial"/>
        <family val="2"/>
      </rPr>
      <t xml:space="preserve">kompromis </t>
    </r>
    <r>
      <rPr>
        <sz val="10"/>
        <rFont val="Arial"/>
        <family val="0"/>
      </rPr>
      <t xml:space="preserve"> mellem at reducere chancen for falske alarmer mest muligt og samtidig have størst mulig chance for at finde rigtige fejl. Erfaringen viser, at det er et spørgsmål om hvormeget man vil sætte ind på at chekke for både fejl og om alt er i kontrol. Mange check er dyre at udføre, dvs., at det er et kost/benefit-problem. Joint Commision har her valgt at koncentrere sig om fire almindeligt forekommende typer fejl, se ovenstående. Hvis alt er i kontrol, vil chancen for at en af de fire kriterier alligevel alarmerer, tilsammen være ca 1%. Dvs., at ud af 1000 målinger vil ca de 10 vise falske alarmer.</t>
    </r>
  </si>
  <si>
    <t>Kontroldiagram XY</t>
  </si>
  <si>
    <t>Bardiagram</t>
  </si>
  <si>
    <t>Paretodiagram Relativ</t>
  </si>
  <si>
    <t>Paretodiagram</t>
  </si>
  <si>
    <t>Kontroldiagram Kurve Antal</t>
  </si>
  <si>
    <t>Kontroldiagram Kurve</t>
  </si>
  <si>
    <t>Kontroldiagram XY Antal</t>
  </si>
  <si>
    <t>xxx</t>
  </si>
  <si>
    <t>yyy</t>
  </si>
  <si>
    <t>bla bla</t>
  </si>
  <si>
    <t>Kontroldiagram</t>
  </si>
  <si>
    <t>For at få Excelfilen til Excel-97 og Excel 2000, download et selvudfoldende program ved at trykke på nedenstående, og start programmet, JCStat NNN.exe, vælg mappe en til at lægge Excel-filen i, og tryk "Unzip".</t>
  </si>
  <si>
    <t>Følgende typer af diagrammer er lavet, se fanerne forneden i Excel-filen:</t>
  </si>
  <si>
    <t>Hvis De ikke har Excel-97 og Excel 2000, anbefales det at få opgraderet, ellers kan De downloade nedenstående Excel-95-fil.</t>
  </si>
  <si>
    <t>Günther Momsen, H:S Enhed for Klinisk Kvalitet (EKK), Bispebjerg Hospital, Opg.20C, 2.sal</t>
  </si>
  <si>
    <t>tlf: 3531 6362, email: gm01@bbh.hosp.dk</t>
  </si>
  <si>
    <t>http://172.22.1.54/JCStat/Forklaring.htm</t>
  </si>
  <si>
    <t>JCStat_O95_075</t>
  </si>
  <si>
    <t>JCStat_075</t>
  </si>
</sst>
</file>

<file path=xl/styles.xml><?xml version="1.0" encoding="utf-8"?>
<styleSheet xmlns="http://schemas.openxmlformats.org/spreadsheetml/2006/main">
  <numFmts count="16">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00"/>
    <numFmt numFmtId="165" formatCode="0.0%"/>
    <numFmt numFmtId="166" formatCode="0.000%"/>
    <numFmt numFmtId="167" formatCode="0.0"/>
    <numFmt numFmtId="168" formatCode="d\.\ mmmm\ yyyy"/>
    <numFmt numFmtId="169" formatCode="&quot;Ja&quot;;&quot;Ja&quot;;&quot;Nej&quot;"/>
    <numFmt numFmtId="170" formatCode="&quot;Sand&quot;;&quot;Sand&quot;;&quot;Falsk&quot;"/>
    <numFmt numFmtId="171" formatCode="&quot;Til&quot;;&quot;Til&quot;;&quot;Fra&quot;"/>
  </numFmts>
  <fonts count="28">
    <font>
      <sz val="10"/>
      <name val="Arial"/>
      <family val="0"/>
    </font>
    <font>
      <b/>
      <sz val="17"/>
      <name val="Arial"/>
      <family val="0"/>
    </font>
    <font>
      <sz val="16"/>
      <name val="Arial"/>
      <family val="0"/>
    </font>
    <font>
      <sz val="12"/>
      <name val="Arial"/>
      <family val="0"/>
    </font>
    <font>
      <b/>
      <sz val="10"/>
      <name val="Arial"/>
      <family val="2"/>
    </font>
    <font>
      <b/>
      <sz val="12"/>
      <name val="Arial"/>
      <family val="0"/>
    </font>
    <font>
      <sz val="10.5"/>
      <name val="Arial"/>
      <family val="0"/>
    </font>
    <font>
      <b/>
      <sz val="10.5"/>
      <name val="Arial"/>
      <family val="0"/>
    </font>
    <font>
      <b/>
      <sz val="14.5"/>
      <name val="Arial"/>
      <family val="0"/>
    </font>
    <font>
      <i/>
      <sz val="10"/>
      <name val="Arial"/>
      <family val="2"/>
    </font>
    <font>
      <sz val="15.75"/>
      <name val="Arial"/>
      <family val="0"/>
    </font>
    <font>
      <sz val="14.25"/>
      <name val="Arial"/>
      <family val="0"/>
    </font>
    <font>
      <b/>
      <sz val="15.75"/>
      <name val="Arial"/>
      <family val="0"/>
    </font>
    <font>
      <b/>
      <sz val="10"/>
      <color indexed="10"/>
      <name val="Arial"/>
      <family val="2"/>
    </font>
    <font>
      <b/>
      <sz val="17.5"/>
      <name val="Arial"/>
      <family val="0"/>
    </font>
    <font>
      <sz val="14.5"/>
      <name val="Arial"/>
      <family val="0"/>
    </font>
    <font>
      <b/>
      <sz val="14.25"/>
      <name val="Arial"/>
      <family val="0"/>
    </font>
    <font>
      <u val="single"/>
      <sz val="10"/>
      <color indexed="12"/>
      <name val="Arial"/>
      <family val="0"/>
    </font>
    <font>
      <u val="single"/>
      <sz val="10"/>
      <color indexed="36"/>
      <name val="Arial"/>
      <family val="0"/>
    </font>
    <font>
      <sz val="6.25"/>
      <name val="Arial"/>
      <family val="2"/>
    </font>
    <font>
      <sz val="8"/>
      <name val="Arial"/>
      <family val="0"/>
    </font>
    <font>
      <b/>
      <sz val="8"/>
      <name val="Arial"/>
      <family val="0"/>
    </font>
    <font>
      <b/>
      <sz val="5.75"/>
      <name val="Arial"/>
      <family val="0"/>
    </font>
    <font>
      <sz val="5.75"/>
      <name val="Arial"/>
      <family val="0"/>
    </font>
    <font>
      <i/>
      <u val="single"/>
      <sz val="10"/>
      <name val="Arial"/>
      <family val="2"/>
    </font>
    <font>
      <b/>
      <i/>
      <sz val="10"/>
      <name val="Arial"/>
      <family val="2"/>
    </font>
    <font>
      <b/>
      <sz val="9"/>
      <name val="Arial"/>
      <family val="0"/>
    </font>
    <font>
      <b/>
      <i/>
      <sz val="12"/>
      <color indexed="10"/>
      <name val="Arial"/>
      <family val="2"/>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45">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style="thin"/>
      <bottom style="hair"/>
    </border>
    <border>
      <left>
        <color indexed="63"/>
      </left>
      <right style="medium"/>
      <top>
        <color indexed="63"/>
      </top>
      <bottom style="hair"/>
    </border>
    <border>
      <left>
        <color indexed="63"/>
      </left>
      <right style="medium"/>
      <top style="medium"/>
      <bottom style="hair"/>
    </border>
    <border>
      <left>
        <color indexed="63"/>
      </left>
      <right style="medium"/>
      <top style="hair"/>
      <bottom style="hair"/>
    </border>
    <border>
      <left style="medium"/>
      <right>
        <color indexed="63"/>
      </right>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medium"/>
      <top style="medium"/>
      <bottom style="medium"/>
    </border>
    <border>
      <left style="double"/>
      <right style="medium"/>
      <top style="medium"/>
      <bottom style="medium"/>
    </border>
    <border>
      <left style="double"/>
      <right style="medium"/>
      <top>
        <color indexed="63"/>
      </top>
      <bottom>
        <color indexed="63"/>
      </bottom>
    </border>
    <border>
      <left style="double"/>
      <right style="medium"/>
      <top>
        <color indexed="63"/>
      </top>
      <bottom style="medium"/>
    </border>
    <border>
      <left style="double"/>
      <right>
        <color indexed="63"/>
      </right>
      <top>
        <color indexed="63"/>
      </top>
      <bottom>
        <color indexed="63"/>
      </bottom>
    </border>
    <border>
      <left style="double"/>
      <right style="medium"/>
      <top style="medium"/>
      <bottom>
        <color indexed="63"/>
      </bottom>
    </border>
    <border>
      <left>
        <color indexed="63"/>
      </left>
      <right style="double"/>
      <top>
        <color indexed="63"/>
      </top>
      <bottom>
        <color indexed="63"/>
      </bottom>
    </border>
    <border>
      <left>
        <color indexed="63"/>
      </left>
      <right style="double"/>
      <top>
        <color indexed="63"/>
      </top>
      <bottom style="medium"/>
    </border>
    <border>
      <left>
        <color indexed="63"/>
      </left>
      <right style="double"/>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thin"/>
    </border>
    <border>
      <left style="medium"/>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35">
    <xf numFmtId="0" fontId="0" fillId="0" borderId="0" xfId="0"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4" xfId="0" applyFill="1" applyBorder="1" applyAlignment="1">
      <alignment horizontal="right"/>
    </xf>
    <xf numFmtId="0" fontId="0" fillId="2" borderId="5" xfId="0" applyFill="1" applyBorder="1" applyAlignment="1">
      <alignment/>
    </xf>
    <xf numFmtId="0" fontId="0" fillId="2" borderId="5" xfId="0" applyFill="1" applyBorder="1" applyAlignment="1">
      <alignment horizontal="right"/>
    </xf>
    <xf numFmtId="0" fontId="0" fillId="2" borderId="3" xfId="0" applyFill="1" applyBorder="1" applyAlignment="1">
      <alignment horizontal="right"/>
    </xf>
    <xf numFmtId="0" fontId="0" fillId="2" borderId="0" xfId="0" applyFill="1" applyAlignment="1" applyProtection="1">
      <alignment/>
      <protection locked="0"/>
    </xf>
    <xf numFmtId="165" fontId="0" fillId="2" borderId="0" xfId="0" applyNumberFormat="1" applyFill="1" applyAlignment="1">
      <alignment/>
    </xf>
    <xf numFmtId="0" fontId="0" fillId="0" borderId="0" xfId="0" applyFill="1" applyAlignment="1" applyProtection="1">
      <alignment/>
      <protection locked="0"/>
    </xf>
    <xf numFmtId="0" fontId="0" fillId="2" borderId="6" xfId="0" applyFill="1" applyBorder="1" applyAlignment="1">
      <alignment/>
    </xf>
    <xf numFmtId="10" fontId="0" fillId="2" borderId="1" xfId="0" applyNumberFormat="1"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0" borderId="0" xfId="0" applyAlignment="1" applyProtection="1">
      <alignment/>
      <protection locked="0"/>
    </xf>
    <xf numFmtId="0" fontId="0" fillId="2" borderId="0" xfId="0" applyFill="1" applyBorder="1" applyAlignment="1">
      <alignment/>
    </xf>
    <xf numFmtId="164" fontId="0" fillId="2" borderId="0" xfId="0" applyNumberFormat="1" applyFill="1" applyBorder="1" applyAlignment="1">
      <alignment/>
    </xf>
    <xf numFmtId="0" fontId="0" fillId="2" borderId="1" xfId="0" applyFont="1" applyFill="1" applyBorder="1" applyAlignment="1">
      <alignment/>
    </xf>
    <xf numFmtId="0" fontId="0" fillId="2" borderId="13" xfId="0" applyFont="1" applyFill="1" applyBorder="1" applyAlignment="1">
      <alignment/>
    </xf>
    <xf numFmtId="0" fontId="0" fillId="0" borderId="0" xfId="0" applyFont="1" applyAlignment="1">
      <alignment/>
    </xf>
    <xf numFmtId="0" fontId="0" fillId="0" borderId="0" xfId="0" applyFont="1" applyFill="1" applyAlignment="1" applyProtection="1">
      <alignment/>
      <protection locked="0"/>
    </xf>
    <xf numFmtId="0" fontId="0" fillId="0" borderId="0" xfId="0" applyFont="1" applyAlignment="1" applyProtection="1">
      <alignment/>
      <protection locked="0"/>
    </xf>
    <xf numFmtId="0" fontId="0" fillId="2" borderId="14" xfId="0" applyFill="1" applyBorder="1" applyAlignment="1">
      <alignment horizontal="right"/>
    </xf>
    <xf numFmtId="0" fontId="0" fillId="0" borderId="15" xfId="0" applyFill="1" applyBorder="1" applyAlignment="1" applyProtection="1">
      <alignment horizontal="right"/>
      <protection locked="0"/>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164" fontId="0" fillId="2" borderId="21" xfId="0" applyNumberFormat="1" applyFill="1" applyBorder="1" applyAlignment="1">
      <alignment/>
    </xf>
    <xf numFmtId="0" fontId="9" fillId="2" borderId="22" xfId="0" applyFont="1" applyFill="1" applyBorder="1" applyAlignment="1">
      <alignment/>
    </xf>
    <xf numFmtId="0" fontId="9" fillId="2" borderId="20" xfId="0" applyFont="1" applyFill="1" applyBorder="1" applyAlignment="1">
      <alignment/>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0" fontId="0" fillId="2" borderId="25" xfId="0" applyFill="1" applyBorder="1" applyAlignment="1">
      <alignment/>
    </xf>
    <xf numFmtId="164" fontId="0" fillId="2" borderId="23" xfId="0" applyNumberFormat="1" applyFill="1" applyBorder="1" applyAlignment="1">
      <alignment/>
    </xf>
    <xf numFmtId="164" fontId="0" fillId="2" borderId="24" xfId="0" applyNumberFormat="1" applyFill="1" applyBorder="1" applyAlignment="1">
      <alignment/>
    </xf>
    <xf numFmtId="0" fontId="0" fillId="0" borderId="17" xfId="0" applyFill="1" applyBorder="1" applyAlignment="1" applyProtection="1">
      <alignment/>
      <protection locked="0"/>
    </xf>
    <xf numFmtId="10" fontId="0" fillId="2" borderId="17" xfId="0" applyNumberFormat="1" applyFill="1" applyBorder="1" applyAlignment="1">
      <alignment/>
    </xf>
    <xf numFmtId="0" fontId="13" fillId="0" borderId="0" xfId="0" applyFont="1" applyFill="1" applyAlignment="1" applyProtection="1">
      <alignment/>
      <protection locked="0"/>
    </xf>
    <xf numFmtId="0" fontId="13" fillId="2" borderId="1" xfId="0" applyFont="1" applyFill="1" applyBorder="1" applyAlignment="1">
      <alignment/>
    </xf>
    <xf numFmtId="0" fontId="0" fillId="2" borderId="13" xfId="0" applyFill="1" applyBorder="1" applyAlignment="1">
      <alignment/>
    </xf>
    <xf numFmtId="0" fontId="0" fillId="2" borderId="26" xfId="0" applyFill="1" applyBorder="1" applyAlignment="1">
      <alignment/>
    </xf>
    <xf numFmtId="0" fontId="0" fillId="2" borderId="27" xfId="0" applyFill="1" applyBorder="1" applyAlignment="1">
      <alignment/>
    </xf>
    <xf numFmtId="164" fontId="0" fillId="2" borderId="2" xfId="0" applyNumberFormat="1" applyFill="1" applyBorder="1" applyAlignment="1">
      <alignment/>
    </xf>
    <xf numFmtId="164" fontId="0" fillId="2" borderId="1" xfId="0" applyNumberFormat="1" applyFill="1" applyBorder="1" applyAlignment="1">
      <alignment/>
    </xf>
    <xf numFmtId="0" fontId="0" fillId="2" borderId="2" xfId="0" applyFill="1" applyBorder="1" applyAlignment="1">
      <alignment horizontal="right"/>
    </xf>
    <xf numFmtId="0" fontId="0" fillId="2" borderId="28" xfId="0" applyFill="1" applyBorder="1" applyAlignment="1">
      <alignment/>
    </xf>
    <xf numFmtId="49" fontId="0" fillId="2" borderId="29" xfId="0" applyNumberFormat="1" applyFill="1" applyBorder="1" applyAlignment="1">
      <alignment horizontal="right"/>
    </xf>
    <xf numFmtId="0" fontId="0" fillId="2" borderId="30" xfId="0" applyFill="1" applyBorder="1" applyAlignment="1">
      <alignment horizontal="right"/>
    </xf>
    <xf numFmtId="0" fontId="0" fillId="2" borderId="31" xfId="0" applyFill="1" applyBorder="1" applyAlignment="1">
      <alignment horizontal="right"/>
    </xf>
    <xf numFmtId="49" fontId="0" fillId="2" borderId="32" xfId="0" applyNumberFormat="1" applyFill="1" applyBorder="1" applyAlignment="1">
      <alignment horizontal="right"/>
    </xf>
    <xf numFmtId="0" fontId="0" fillId="2" borderId="33" xfId="0" applyFill="1" applyBorder="1" applyAlignment="1">
      <alignment/>
    </xf>
    <xf numFmtId="0" fontId="0" fillId="2" borderId="34" xfId="0" applyFill="1" applyBorder="1" applyAlignment="1">
      <alignment/>
    </xf>
    <xf numFmtId="167" fontId="0" fillId="2" borderId="6" xfId="0" applyNumberFormat="1" applyFill="1" applyBorder="1" applyAlignment="1">
      <alignment/>
    </xf>
    <xf numFmtId="164" fontId="0" fillId="2" borderId="13" xfId="0" applyNumberFormat="1" applyFill="1" applyBorder="1" applyAlignment="1">
      <alignment/>
    </xf>
    <xf numFmtId="0" fontId="0" fillId="2" borderId="0" xfId="0" applyFill="1" applyBorder="1" applyAlignment="1">
      <alignment horizontal="right"/>
    </xf>
    <xf numFmtId="165" fontId="0" fillId="2" borderId="0" xfId="0" applyNumberFormat="1" applyFill="1" applyBorder="1" applyAlignment="1">
      <alignment/>
    </xf>
    <xf numFmtId="0" fontId="0" fillId="3" borderId="0" xfId="0" applyFill="1" applyAlignment="1">
      <alignment/>
    </xf>
    <xf numFmtId="168" fontId="0" fillId="3" borderId="0" xfId="0" applyNumberFormat="1" applyFill="1" applyAlignment="1">
      <alignment/>
    </xf>
    <xf numFmtId="0" fontId="5" fillId="3" borderId="0" xfId="0" applyFont="1" applyFill="1" applyAlignment="1">
      <alignment/>
    </xf>
    <xf numFmtId="0" fontId="0" fillId="3" borderId="34" xfId="0" applyFill="1" applyBorder="1" applyAlignment="1">
      <alignment/>
    </xf>
    <xf numFmtId="0" fontId="0" fillId="3" borderId="33" xfId="0" applyFill="1" applyBorder="1" applyAlignment="1">
      <alignment/>
    </xf>
    <xf numFmtId="0" fontId="0" fillId="0" borderId="35" xfId="0" applyFill="1" applyBorder="1" applyAlignment="1" applyProtection="1">
      <alignment/>
      <protection locked="0"/>
    </xf>
    <xf numFmtId="0" fontId="0" fillId="2" borderId="13" xfId="0" applyFill="1" applyBorder="1" applyAlignment="1">
      <alignment horizontal="right"/>
    </xf>
    <xf numFmtId="0" fontId="0" fillId="2" borderId="36" xfId="0" applyFill="1" applyBorder="1" applyAlignment="1">
      <alignment horizontal="right"/>
    </xf>
    <xf numFmtId="0" fontId="0" fillId="2" borderId="17" xfId="0" applyFill="1" applyBorder="1" applyAlignment="1">
      <alignment horizontal="right"/>
    </xf>
    <xf numFmtId="0" fontId="0" fillId="0" borderId="14" xfId="0" applyFill="1" applyBorder="1" applyAlignment="1" applyProtection="1">
      <alignment horizontal="right"/>
      <protection locked="0"/>
    </xf>
    <xf numFmtId="0" fontId="0" fillId="2" borderId="35" xfId="0" applyFill="1" applyBorder="1" applyAlignment="1">
      <alignment horizontal="right"/>
    </xf>
    <xf numFmtId="10" fontId="0" fillId="2" borderId="4" xfId="0" applyNumberFormat="1" applyFill="1" applyBorder="1" applyAlignment="1">
      <alignment/>
    </xf>
    <xf numFmtId="0" fontId="0" fillId="3" borderId="0" xfId="0" applyFill="1" applyBorder="1" applyAlignment="1">
      <alignment/>
    </xf>
    <xf numFmtId="0" fontId="0" fillId="3" borderId="37" xfId="0" applyFill="1" applyBorder="1" applyAlignment="1">
      <alignment/>
    </xf>
    <xf numFmtId="0" fontId="0" fillId="3" borderId="0" xfId="0" applyFill="1" applyAlignment="1">
      <alignment wrapText="1"/>
    </xf>
    <xf numFmtId="0" fontId="17" fillId="3" borderId="0" xfId="19" applyFill="1" applyAlignment="1">
      <alignment/>
    </xf>
    <xf numFmtId="0" fontId="17" fillId="3" borderId="0" xfId="19" applyFont="1" applyFill="1" applyAlignment="1" quotePrefix="1">
      <alignment/>
    </xf>
    <xf numFmtId="0" fontId="17" fillId="3" borderId="0" xfId="19" applyFont="1" applyFill="1" applyAlignment="1" quotePrefix="1">
      <alignment/>
    </xf>
    <xf numFmtId="0" fontId="17" fillId="2" borderId="0" xfId="19" applyFill="1" applyAlignment="1">
      <alignment/>
    </xf>
    <xf numFmtId="10" fontId="0" fillId="0" borderId="0" xfId="0" applyNumberFormat="1" applyAlignment="1">
      <alignment/>
    </xf>
    <xf numFmtId="9" fontId="0" fillId="0" borderId="0" xfId="0" applyNumberFormat="1" applyAlignment="1">
      <alignment/>
    </xf>
    <xf numFmtId="0" fontId="4" fillId="3" borderId="0" xfId="0" applyFont="1" applyFill="1" applyAlignment="1">
      <alignment/>
    </xf>
    <xf numFmtId="0" fontId="0" fillId="3" borderId="0" xfId="0" applyFill="1" applyAlignment="1">
      <alignment/>
    </xf>
    <xf numFmtId="11" fontId="0" fillId="0" borderId="0" xfId="0" applyNumberFormat="1" applyAlignment="1">
      <alignment/>
    </xf>
    <xf numFmtId="2" fontId="0" fillId="2" borderId="6" xfId="0" applyNumberFormat="1" applyFill="1" applyBorder="1" applyAlignment="1">
      <alignment/>
    </xf>
    <xf numFmtId="2" fontId="0" fillId="2" borderId="0" xfId="0" applyNumberFormat="1" applyFill="1" applyBorder="1" applyAlignment="1">
      <alignment/>
    </xf>
    <xf numFmtId="0" fontId="0" fillId="0" borderId="0" xfId="0" applyNumberFormat="1" applyAlignment="1">
      <alignment/>
    </xf>
    <xf numFmtId="0" fontId="9" fillId="2" borderId="0" xfId="0" applyFont="1" applyFill="1" applyAlignment="1">
      <alignment/>
    </xf>
    <xf numFmtId="0" fontId="0" fillId="0" borderId="0" xfId="0" applyBorder="1" applyAlignment="1">
      <alignment/>
    </xf>
    <xf numFmtId="0" fontId="0" fillId="0" borderId="25" xfId="0" applyFill="1" applyBorder="1" applyAlignment="1" applyProtection="1">
      <alignment/>
      <protection locked="0"/>
    </xf>
    <xf numFmtId="0" fontId="0" fillId="2" borderId="38" xfId="0" applyFill="1" applyBorder="1" applyAlignment="1">
      <alignment/>
    </xf>
    <xf numFmtId="0" fontId="17" fillId="3" borderId="0" xfId="19" applyFill="1" applyBorder="1" applyAlignment="1">
      <alignment/>
    </xf>
    <xf numFmtId="0" fontId="27" fillId="2" borderId="0" xfId="0" applyFont="1" applyFill="1" applyAlignment="1">
      <alignment/>
    </xf>
    <xf numFmtId="0" fontId="0" fillId="0" borderId="0" xfId="0" applyFont="1" applyFill="1" applyAlignment="1">
      <alignment/>
    </xf>
    <xf numFmtId="0" fontId="9" fillId="2" borderId="39" xfId="0" applyFont="1" applyFill="1" applyBorder="1" applyAlignment="1">
      <alignment/>
    </xf>
    <xf numFmtId="0" fontId="9" fillId="0" borderId="40" xfId="0" applyFont="1" applyBorder="1" applyAlignment="1">
      <alignment/>
    </xf>
    <xf numFmtId="0" fontId="9" fillId="0" borderId="41" xfId="0" applyFont="1" applyBorder="1" applyAlignment="1">
      <alignment/>
    </xf>
    <xf numFmtId="0" fontId="9" fillId="2" borderId="1" xfId="0" applyFont="1" applyFill="1" applyBorder="1" applyAlignment="1">
      <alignment/>
    </xf>
    <xf numFmtId="0" fontId="9" fillId="0" borderId="0" xfId="0" applyFont="1" applyBorder="1" applyAlignment="1">
      <alignment/>
    </xf>
    <xf numFmtId="0" fontId="9" fillId="0" borderId="2" xfId="0" applyFont="1" applyBorder="1" applyAlignment="1">
      <alignment/>
    </xf>
    <xf numFmtId="0" fontId="9" fillId="2" borderId="3" xfId="0" applyFont="1" applyFill="1" applyBorder="1" applyAlignment="1">
      <alignment/>
    </xf>
    <xf numFmtId="0" fontId="9" fillId="0" borderId="5" xfId="0" applyFont="1" applyBorder="1" applyAlignment="1">
      <alignment/>
    </xf>
    <xf numFmtId="0" fontId="9" fillId="0" borderId="4" xfId="0" applyFont="1" applyBorder="1" applyAlignment="1">
      <alignment/>
    </xf>
    <xf numFmtId="0" fontId="0" fillId="0" borderId="0" xfId="0" applyFill="1" applyBorder="1" applyAlignment="1" applyProtection="1">
      <alignment/>
      <protection locked="0"/>
    </xf>
    <xf numFmtId="0" fontId="9" fillId="2" borderId="13" xfId="0" applyFont="1" applyFill="1" applyBorder="1" applyAlignment="1">
      <alignment/>
    </xf>
    <xf numFmtId="0" fontId="9" fillId="0" borderId="27" xfId="0" applyFont="1" applyBorder="1" applyAlignment="1">
      <alignment/>
    </xf>
    <xf numFmtId="0" fontId="4" fillId="2" borderId="39" xfId="0" applyFont="1" applyFill="1" applyBorder="1" applyAlignment="1">
      <alignment/>
    </xf>
    <xf numFmtId="0" fontId="0" fillId="0" borderId="42" xfId="0" applyBorder="1" applyAlignment="1">
      <alignment/>
    </xf>
    <xf numFmtId="0" fontId="9" fillId="2" borderId="26" xfId="0" applyFont="1" applyFill="1" applyBorder="1" applyAlignment="1">
      <alignment wrapText="1"/>
    </xf>
    <xf numFmtId="0" fontId="0" fillId="0" borderId="27" xfId="0" applyBorder="1" applyAlignment="1">
      <alignment wrapText="1"/>
    </xf>
    <xf numFmtId="0" fontId="0" fillId="0" borderId="0" xfId="0" applyAlignment="1">
      <alignment wrapText="1"/>
    </xf>
    <xf numFmtId="0" fontId="0" fillId="0" borderId="2" xfId="0" applyBorder="1" applyAlignment="1">
      <alignment wrapText="1"/>
    </xf>
    <xf numFmtId="0" fontId="9" fillId="2" borderId="13" xfId="0" applyFont="1" applyFill="1" applyBorder="1" applyAlignment="1">
      <alignment wrapText="1"/>
    </xf>
    <xf numFmtId="0" fontId="0" fillId="0" borderId="3" xfId="0" applyBorder="1" applyAlignment="1">
      <alignment wrapText="1"/>
    </xf>
    <xf numFmtId="0" fontId="0" fillId="0" borderId="4" xfId="0" applyBorder="1" applyAlignment="1">
      <alignment wrapText="1"/>
    </xf>
    <xf numFmtId="0" fontId="0" fillId="2" borderId="43" xfId="0" applyFill="1" applyBorder="1" applyAlignment="1">
      <alignment horizontal="center"/>
    </xf>
    <xf numFmtId="0" fontId="0" fillId="0" borderId="37" xfId="0" applyBorder="1" applyAlignment="1">
      <alignment horizontal="center"/>
    </xf>
    <xf numFmtId="0" fontId="0" fillId="0" borderId="44" xfId="0" applyBorder="1" applyAlignment="1">
      <alignment horizontal="center"/>
    </xf>
    <xf numFmtId="0" fontId="0" fillId="2" borderId="3" xfId="0" applyFill="1" applyBorder="1" applyAlignment="1">
      <alignment/>
    </xf>
    <xf numFmtId="0" fontId="0" fillId="2" borderId="5" xfId="0" applyFill="1" applyBorder="1" applyAlignment="1">
      <alignment/>
    </xf>
    <xf numFmtId="0" fontId="0" fillId="2" borderId="4" xfId="0" applyFill="1" applyBorder="1" applyAlignment="1">
      <alignment/>
    </xf>
    <xf numFmtId="0" fontId="0" fillId="2" borderId="13" xfId="0" applyFill="1" applyBorder="1" applyAlignment="1">
      <alignment/>
    </xf>
    <xf numFmtId="0" fontId="0" fillId="2" borderId="26" xfId="0" applyFill="1" applyBorder="1" applyAlignment="1">
      <alignment/>
    </xf>
    <xf numFmtId="0" fontId="0" fillId="2" borderId="27"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2" xfId="0" applyFill="1" applyBorder="1" applyAlignment="1">
      <alignment/>
    </xf>
    <xf numFmtId="0" fontId="0" fillId="2" borderId="39" xfId="0" applyFill="1" applyBorder="1" applyAlignment="1">
      <alignment horizontal="center"/>
    </xf>
    <xf numFmtId="0" fontId="0" fillId="0" borderId="41" xfId="0" applyBorder="1" applyAlignment="1">
      <alignment horizontal="center"/>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Normalfordeling</a:t>
            </a:r>
          </a:p>
        </c:rich>
      </c:tx>
      <c:layout>
        <c:manualLayout>
          <c:xMode val="factor"/>
          <c:yMode val="factor"/>
          <c:x val="-0.05175"/>
          <c:y val="-0.00325"/>
        </c:manualLayout>
      </c:layout>
      <c:spPr>
        <a:noFill/>
        <a:ln>
          <a:noFill/>
        </a:ln>
      </c:spPr>
    </c:title>
    <c:plotArea>
      <c:layout>
        <c:manualLayout>
          <c:xMode val="edge"/>
          <c:yMode val="edge"/>
          <c:x val="0.03275"/>
          <c:y val="0.09675"/>
          <c:w val="0.9475"/>
          <c:h val="0.8412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Mellemregninger!$H$7:$H$65</c:f>
              <c:numCache>
                <c:ptCount val="59"/>
                <c:pt idx="0">
                  <c:v>-3</c:v>
                </c:pt>
                <c:pt idx="1">
                  <c:v>-2.9</c:v>
                </c:pt>
                <c:pt idx="2">
                  <c:v>-2.8</c:v>
                </c:pt>
                <c:pt idx="3">
                  <c:v>-2.7</c:v>
                </c:pt>
                <c:pt idx="4">
                  <c:v>-2.6</c:v>
                </c:pt>
                <c:pt idx="5">
                  <c:v>-2.5</c:v>
                </c:pt>
                <c:pt idx="6">
                  <c:v>-2.4</c:v>
                </c:pt>
                <c:pt idx="7">
                  <c:v>-2.3</c:v>
                </c:pt>
                <c:pt idx="8">
                  <c:v>-2.2</c:v>
                </c:pt>
                <c:pt idx="9">
                  <c:v>-2.1</c:v>
                </c:pt>
                <c:pt idx="10">
                  <c:v>-2</c:v>
                </c:pt>
                <c:pt idx="11">
                  <c:v>-1.9</c:v>
                </c:pt>
                <c:pt idx="12">
                  <c:v>-1.8</c:v>
                </c:pt>
                <c:pt idx="13">
                  <c:v>-1.7</c:v>
                </c:pt>
                <c:pt idx="14">
                  <c:v>-1.6</c:v>
                </c:pt>
                <c:pt idx="15">
                  <c:v>-1.5</c:v>
                </c:pt>
                <c:pt idx="16">
                  <c:v>-1.4</c:v>
                </c:pt>
                <c:pt idx="17">
                  <c:v>-1.3</c:v>
                </c:pt>
                <c:pt idx="18">
                  <c:v>-1.2</c:v>
                </c:pt>
                <c:pt idx="19">
                  <c:v>-1.1</c:v>
                </c:pt>
                <c:pt idx="20">
                  <c:v>-0.9999999999999983</c:v>
                </c:pt>
                <c:pt idx="21">
                  <c:v>-0.8999999999999984</c:v>
                </c:pt>
                <c:pt idx="22">
                  <c:v>-0.7999999999999984</c:v>
                </c:pt>
                <c:pt idx="23">
                  <c:v>-0.6999999999999984</c:v>
                </c:pt>
                <c:pt idx="24">
                  <c:v>-0.5999999999999984</c:v>
                </c:pt>
                <c:pt idx="25">
                  <c:v>-0.49999999999999845</c:v>
                </c:pt>
                <c:pt idx="26">
                  <c:v>-0.19999999999999848</c:v>
                </c:pt>
                <c:pt idx="27">
                  <c:v>-0.09999999999999848</c:v>
                </c:pt>
                <c:pt idx="28">
                  <c:v>0</c:v>
                </c:pt>
                <c:pt idx="29">
                  <c:v>0.10000000000000153</c:v>
                </c:pt>
                <c:pt idx="30">
                  <c:v>0.20000000000000154</c:v>
                </c:pt>
                <c:pt idx="31">
                  <c:v>0.30000000000000154</c:v>
                </c:pt>
                <c:pt idx="32">
                  <c:v>0.4000000000000016</c:v>
                </c:pt>
                <c:pt idx="33">
                  <c:v>0.5000000000000016</c:v>
                </c:pt>
                <c:pt idx="34">
                  <c:v>0.6000000000000015</c:v>
                </c:pt>
                <c:pt idx="35">
                  <c:v>0.7000000000000015</c:v>
                </c:pt>
                <c:pt idx="36">
                  <c:v>0.8000000000000015</c:v>
                </c:pt>
                <c:pt idx="37">
                  <c:v>0.9000000000000015</c:v>
                </c:pt>
                <c:pt idx="38">
                  <c:v>1</c:v>
                </c:pt>
                <c:pt idx="39">
                  <c:v>1.1</c:v>
                </c:pt>
                <c:pt idx="40">
                  <c:v>1.2</c:v>
                </c:pt>
                <c:pt idx="41">
                  <c:v>1.3</c:v>
                </c:pt>
                <c:pt idx="42">
                  <c:v>1.4</c:v>
                </c:pt>
                <c:pt idx="43">
                  <c:v>1.5</c:v>
                </c:pt>
                <c:pt idx="44">
                  <c:v>1.6</c:v>
                </c:pt>
                <c:pt idx="45">
                  <c:v>1.7</c:v>
                </c:pt>
                <c:pt idx="46">
                  <c:v>1.8</c:v>
                </c:pt>
                <c:pt idx="47">
                  <c:v>1.9</c:v>
                </c:pt>
                <c:pt idx="48">
                  <c:v>2</c:v>
                </c:pt>
                <c:pt idx="49">
                  <c:v>2.1</c:v>
                </c:pt>
                <c:pt idx="50">
                  <c:v>2.2</c:v>
                </c:pt>
                <c:pt idx="51">
                  <c:v>2.3</c:v>
                </c:pt>
                <c:pt idx="52">
                  <c:v>2.4</c:v>
                </c:pt>
                <c:pt idx="53">
                  <c:v>2.5</c:v>
                </c:pt>
                <c:pt idx="54">
                  <c:v>2.6</c:v>
                </c:pt>
                <c:pt idx="55">
                  <c:v>2.7</c:v>
                </c:pt>
                <c:pt idx="56">
                  <c:v>2.8</c:v>
                </c:pt>
                <c:pt idx="57">
                  <c:v>2.9</c:v>
                </c:pt>
                <c:pt idx="58">
                  <c:v>3</c:v>
                </c:pt>
              </c:numCache>
            </c:numRef>
          </c:xVal>
          <c:yVal>
            <c:numRef>
              <c:f>Mellemregninger!$I$7:$I$65</c:f>
              <c:numCache>
                <c:ptCount val="59"/>
                <c:pt idx="0">
                  <c:v>0.0013499672232354376</c:v>
                </c:pt>
                <c:pt idx="1">
                  <c:v>0.0018658801403943492</c:v>
                </c:pt>
                <c:pt idx="2">
                  <c:v>0.002555190641525096</c:v>
                </c:pt>
                <c:pt idx="3">
                  <c:v>0.0034670230531113067</c:v>
                </c:pt>
                <c:pt idx="4">
                  <c:v>0.004661221782645386</c:v>
                </c:pt>
                <c:pt idx="5">
                  <c:v>0.006209679858745654</c:v>
                </c:pt>
                <c:pt idx="6">
                  <c:v>0.008197528869431703</c:v>
                </c:pt>
                <c:pt idx="7">
                  <c:v>0.010724081059719226</c:v>
                </c:pt>
                <c:pt idx="8">
                  <c:v>0.013903398908320042</c:v>
                </c:pt>
                <c:pt idx="9">
                  <c:v>0.01786435741802994</c:v>
                </c:pt>
                <c:pt idx="10">
                  <c:v>0.022750062036186902</c:v>
                </c:pt>
                <c:pt idx="11">
                  <c:v>0.028716492864572563</c:v>
                </c:pt>
                <c:pt idx="12">
                  <c:v>0.03593026551382317</c:v>
                </c:pt>
                <c:pt idx="13">
                  <c:v>0.044565431782479514</c:v>
                </c:pt>
                <c:pt idx="14">
                  <c:v>0.05479928945387602</c:v>
                </c:pt>
                <c:pt idx="15">
                  <c:v>0.06680722879345091</c:v>
                </c:pt>
                <c:pt idx="16">
                  <c:v>0.08075671125630024</c:v>
                </c:pt>
                <c:pt idx="17">
                  <c:v>0.09680054949573758</c:v>
                </c:pt>
                <c:pt idx="18">
                  <c:v>0.11506973171770785</c:v>
                </c:pt>
                <c:pt idx="19">
                  <c:v>0.1356661015076166</c:v>
                </c:pt>
                <c:pt idx="20">
                  <c:v>0.1586552597589962</c:v>
                </c:pt>
                <c:pt idx="21">
                  <c:v>0.18406009173191307</c:v>
                </c:pt>
                <c:pt idx="22">
                  <c:v>0.21185533393827638</c:v>
                </c:pt>
                <c:pt idx="23">
                  <c:v>0.2419635784847809</c:v>
                </c:pt>
                <c:pt idx="24">
                  <c:v>0.27425306493855284</c:v>
                </c:pt>
                <c:pt idx="25">
                  <c:v>0.3085375326357097</c:v>
                </c:pt>
                <c:pt idx="26">
                  <c:v>0.4207403128332736</c:v>
                </c:pt>
                <c:pt idx="27">
                  <c:v>0.46017210446633317</c:v>
                </c:pt>
                <c:pt idx="28">
                  <c:v>0.4999999997817215</c:v>
                </c:pt>
                <c:pt idx="29">
                  <c:v>0.539827895533668</c:v>
                </c:pt>
                <c:pt idx="30">
                  <c:v>0.5792596871667276</c:v>
                </c:pt>
                <c:pt idx="31">
                  <c:v>0.6179113574726307</c:v>
                </c:pt>
                <c:pt idx="32">
                  <c:v>0.6554216965868769</c:v>
                </c:pt>
                <c:pt idx="33">
                  <c:v>0.6914624673642915</c:v>
                </c:pt>
                <c:pt idx="34">
                  <c:v>0.7257469350614482</c:v>
                </c:pt>
                <c:pt idx="35">
                  <c:v>0.75803642151522</c:v>
                </c:pt>
                <c:pt idx="36">
                  <c:v>0.7881446660617244</c:v>
                </c:pt>
                <c:pt idx="37">
                  <c:v>0.8159399082680877</c:v>
                </c:pt>
                <c:pt idx="38">
                  <c:v>0.8413447402410045</c:v>
                </c:pt>
                <c:pt idx="39">
                  <c:v>0.8643338984923842</c:v>
                </c:pt>
                <c:pt idx="40">
                  <c:v>0.8849302682822928</c:v>
                </c:pt>
                <c:pt idx="41">
                  <c:v>0.903199450504263</c:v>
                </c:pt>
                <c:pt idx="42">
                  <c:v>0.9192432887437002</c:v>
                </c:pt>
                <c:pt idx="43">
                  <c:v>0.9331927712065495</c:v>
                </c:pt>
                <c:pt idx="44">
                  <c:v>0.9452007105461243</c:v>
                </c:pt>
                <c:pt idx="45">
                  <c:v>0.9554345682175208</c:v>
                </c:pt>
                <c:pt idx="46">
                  <c:v>0.964069734486177</c:v>
                </c:pt>
                <c:pt idx="47">
                  <c:v>0.9712835071354277</c:v>
                </c:pt>
                <c:pt idx="48">
                  <c:v>0.9772499379638132</c:v>
                </c:pt>
                <c:pt idx="49">
                  <c:v>0.9821356425819703</c:v>
                </c:pt>
                <c:pt idx="50">
                  <c:v>0.9860966010916801</c:v>
                </c:pt>
                <c:pt idx="51">
                  <c:v>0.9892759189402808</c:v>
                </c:pt>
                <c:pt idx="52">
                  <c:v>0.9918024711305684</c:v>
                </c:pt>
                <c:pt idx="53">
                  <c:v>0.9937903201412543</c:v>
                </c:pt>
                <c:pt idx="54">
                  <c:v>0.9953387782173547</c:v>
                </c:pt>
                <c:pt idx="55">
                  <c:v>0.9965329769468888</c:v>
                </c:pt>
                <c:pt idx="56">
                  <c:v>0.997444809358475</c:v>
                </c:pt>
                <c:pt idx="57">
                  <c:v>0.9981341198596058</c:v>
                </c:pt>
                <c:pt idx="58">
                  <c:v>0.9986500327767646</c:v>
                </c:pt>
              </c:numCache>
            </c:numRef>
          </c:yVal>
          <c:smooth val="1"/>
        </c:ser>
        <c:axId val="6688595"/>
        <c:axId val="60197356"/>
      </c:scatterChart>
      <c:scatterChart>
        <c:scatterStyle val="lineMarker"/>
        <c:varyColors val="0"/>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Mellemregninger!$H$7:$H$65</c:f>
              <c:numCache>
                <c:ptCount val="59"/>
                <c:pt idx="0">
                  <c:v>-3</c:v>
                </c:pt>
                <c:pt idx="1">
                  <c:v>-2.9</c:v>
                </c:pt>
                <c:pt idx="2">
                  <c:v>-2.8</c:v>
                </c:pt>
                <c:pt idx="3">
                  <c:v>-2.7</c:v>
                </c:pt>
                <c:pt idx="4">
                  <c:v>-2.6</c:v>
                </c:pt>
                <c:pt idx="5">
                  <c:v>-2.5</c:v>
                </c:pt>
                <c:pt idx="6">
                  <c:v>-2.4</c:v>
                </c:pt>
                <c:pt idx="7">
                  <c:v>-2.3</c:v>
                </c:pt>
                <c:pt idx="8">
                  <c:v>-2.2</c:v>
                </c:pt>
                <c:pt idx="9">
                  <c:v>-2.1</c:v>
                </c:pt>
                <c:pt idx="10">
                  <c:v>-2</c:v>
                </c:pt>
                <c:pt idx="11">
                  <c:v>-1.9</c:v>
                </c:pt>
                <c:pt idx="12">
                  <c:v>-1.8</c:v>
                </c:pt>
                <c:pt idx="13">
                  <c:v>-1.7</c:v>
                </c:pt>
                <c:pt idx="14">
                  <c:v>-1.6</c:v>
                </c:pt>
                <c:pt idx="15">
                  <c:v>-1.5</c:v>
                </c:pt>
                <c:pt idx="16">
                  <c:v>-1.4</c:v>
                </c:pt>
                <c:pt idx="17">
                  <c:v>-1.3</c:v>
                </c:pt>
                <c:pt idx="18">
                  <c:v>-1.2</c:v>
                </c:pt>
                <c:pt idx="19">
                  <c:v>-1.1</c:v>
                </c:pt>
                <c:pt idx="20">
                  <c:v>-0.9999999999999983</c:v>
                </c:pt>
                <c:pt idx="21">
                  <c:v>-0.8999999999999984</c:v>
                </c:pt>
                <c:pt idx="22">
                  <c:v>-0.7999999999999984</c:v>
                </c:pt>
                <c:pt idx="23">
                  <c:v>-0.6999999999999984</c:v>
                </c:pt>
                <c:pt idx="24">
                  <c:v>-0.5999999999999984</c:v>
                </c:pt>
                <c:pt idx="25">
                  <c:v>-0.49999999999999845</c:v>
                </c:pt>
                <c:pt idx="26">
                  <c:v>-0.19999999999999848</c:v>
                </c:pt>
                <c:pt idx="27">
                  <c:v>-0.09999999999999848</c:v>
                </c:pt>
                <c:pt idx="28">
                  <c:v>0</c:v>
                </c:pt>
                <c:pt idx="29">
                  <c:v>0.10000000000000153</c:v>
                </c:pt>
                <c:pt idx="30">
                  <c:v>0.20000000000000154</c:v>
                </c:pt>
                <c:pt idx="31">
                  <c:v>0.30000000000000154</c:v>
                </c:pt>
                <c:pt idx="32">
                  <c:v>0.4000000000000016</c:v>
                </c:pt>
                <c:pt idx="33">
                  <c:v>0.5000000000000016</c:v>
                </c:pt>
                <c:pt idx="34">
                  <c:v>0.6000000000000015</c:v>
                </c:pt>
                <c:pt idx="35">
                  <c:v>0.7000000000000015</c:v>
                </c:pt>
                <c:pt idx="36">
                  <c:v>0.8000000000000015</c:v>
                </c:pt>
                <c:pt idx="37">
                  <c:v>0.9000000000000015</c:v>
                </c:pt>
                <c:pt idx="38">
                  <c:v>1</c:v>
                </c:pt>
                <c:pt idx="39">
                  <c:v>1.1</c:v>
                </c:pt>
                <c:pt idx="40">
                  <c:v>1.2</c:v>
                </c:pt>
                <c:pt idx="41">
                  <c:v>1.3</c:v>
                </c:pt>
                <c:pt idx="42">
                  <c:v>1.4</c:v>
                </c:pt>
                <c:pt idx="43">
                  <c:v>1.5</c:v>
                </c:pt>
                <c:pt idx="44">
                  <c:v>1.6</c:v>
                </c:pt>
                <c:pt idx="45">
                  <c:v>1.7</c:v>
                </c:pt>
                <c:pt idx="46">
                  <c:v>1.8</c:v>
                </c:pt>
                <c:pt idx="47">
                  <c:v>1.9</c:v>
                </c:pt>
                <c:pt idx="48">
                  <c:v>2</c:v>
                </c:pt>
                <c:pt idx="49">
                  <c:v>2.1</c:v>
                </c:pt>
                <c:pt idx="50">
                  <c:v>2.2</c:v>
                </c:pt>
                <c:pt idx="51">
                  <c:v>2.3</c:v>
                </c:pt>
                <c:pt idx="52">
                  <c:v>2.4</c:v>
                </c:pt>
                <c:pt idx="53">
                  <c:v>2.5</c:v>
                </c:pt>
                <c:pt idx="54">
                  <c:v>2.6</c:v>
                </c:pt>
                <c:pt idx="55">
                  <c:v>2.7</c:v>
                </c:pt>
                <c:pt idx="56">
                  <c:v>2.8</c:v>
                </c:pt>
                <c:pt idx="57">
                  <c:v>2.9</c:v>
                </c:pt>
                <c:pt idx="58">
                  <c:v>3</c:v>
                </c:pt>
              </c:numCache>
            </c:numRef>
          </c:xVal>
          <c:yVal>
            <c:numRef>
              <c:f>Mellemregninger!$J$7:$J$65</c:f>
              <c:numCache>
                <c:ptCount val="59"/>
                <c:pt idx="0">
                  <c:v>0.004431848411938007</c:v>
                </c:pt>
                <c:pt idx="1">
                  <c:v>0.005952532419775853</c:v>
                </c:pt>
                <c:pt idx="2">
                  <c:v>0.007915451582979967</c:v>
                </c:pt>
                <c:pt idx="3">
                  <c:v>0.01042093481442259</c:v>
                </c:pt>
                <c:pt idx="4">
                  <c:v>0.013582969233685611</c:v>
                </c:pt>
                <c:pt idx="5">
                  <c:v>0.017528300493568537</c:v>
                </c:pt>
                <c:pt idx="6">
                  <c:v>0.022394530294842896</c:v>
                </c:pt>
                <c:pt idx="7">
                  <c:v>0.028327037741601183</c:v>
                </c:pt>
                <c:pt idx="8">
                  <c:v>0.03547459284623142</c:v>
                </c:pt>
                <c:pt idx="9">
                  <c:v>0.043983595980427184</c:v>
                </c:pt>
                <c:pt idx="10">
                  <c:v>0.05399096651318805</c:v>
                </c:pt>
                <c:pt idx="11">
                  <c:v>0.06561581477467658</c:v>
                </c:pt>
                <c:pt idx="12">
                  <c:v>0.07895015830089414</c:v>
                </c:pt>
                <c:pt idx="13">
                  <c:v>0.09404907737688693</c:v>
                </c:pt>
                <c:pt idx="14">
                  <c:v>0.11092083467945553</c:v>
                </c:pt>
                <c:pt idx="15">
                  <c:v>0.12951759566589172</c:v>
                </c:pt>
                <c:pt idx="16">
                  <c:v>0.14972746563574485</c:v>
                </c:pt>
                <c:pt idx="17">
                  <c:v>0.17136859204780733</c:v>
                </c:pt>
                <c:pt idx="18">
                  <c:v>0.19418605498321292</c:v>
                </c:pt>
                <c:pt idx="19">
                  <c:v>0.2178521770325505</c:v>
                </c:pt>
                <c:pt idx="20">
                  <c:v>0.24197072451914373</c:v>
                </c:pt>
                <c:pt idx="21">
                  <c:v>0.2660852498987552</c:v>
                </c:pt>
                <c:pt idx="22">
                  <c:v>0.28969155276148306</c:v>
                </c:pt>
                <c:pt idx="23">
                  <c:v>0.3122539333667616</c:v>
                </c:pt>
                <c:pt idx="24">
                  <c:v>0.3332246028917999</c:v>
                </c:pt>
                <c:pt idx="25">
                  <c:v>0.35206532676429975</c:v>
                </c:pt>
                <c:pt idx="26">
                  <c:v>0.39104269397545594</c:v>
                </c:pt>
                <c:pt idx="27">
                  <c:v>0.3969525474770118</c:v>
                </c:pt>
                <c:pt idx="28">
                  <c:v>0.39894228040143265</c:v>
                </c:pt>
                <c:pt idx="29">
                  <c:v>0.3969525474770117</c:v>
                </c:pt>
                <c:pt idx="30">
                  <c:v>0.39104269397545577</c:v>
                </c:pt>
                <c:pt idx="31">
                  <c:v>0.3813878154605239</c:v>
                </c:pt>
                <c:pt idx="32">
                  <c:v>0.36827014030332306</c:v>
                </c:pt>
                <c:pt idx="33">
                  <c:v>0.35206532676429914</c:v>
                </c:pt>
                <c:pt idx="34">
                  <c:v>0.3332246028917993</c:v>
                </c:pt>
                <c:pt idx="35">
                  <c:v>0.31225393336676094</c:v>
                </c:pt>
                <c:pt idx="36">
                  <c:v>0.2896915527614824</c:v>
                </c:pt>
                <c:pt idx="37">
                  <c:v>0.26608524989875443</c:v>
                </c:pt>
                <c:pt idx="38">
                  <c:v>0.24197072451914334</c:v>
                </c:pt>
                <c:pt idx="39">
                  <c:v>0.2178521770325505</c:v>
                </c:pt>
                <c:pt idx="40">
                  <c:v>0.19418605498321292</c:v>
                </c:pt>
                <c:pt idx="41">
                  <c:v>0.17136859204780733</c:v>
                </c:pt>
                <c:pt idx="42">
                  <c:v>0.14972746563574485</c:v>
                </c:pt>
                <c:pt idx="43">
                  <c:v>0.12951759566589172</c:v>
                </c:pt>
                <c:pt idx="44">
                  <c:v>0.11092083467945553</c:v>
                </c:pt>
                <c:pt idx="45">
                  <c:v>0.09404907737688693</c:v>
                </c:pt>
                <c:pt idx="46">
                  <c:v>0.07895015830089414</c:v>
                </c:pt>
                <c:pt idx="47">
                  <c:v>0.06561581477467658</c:v>
                </c:pt>
                <c:pt idx="48">
                  <c:v>0.05399096651318805</c:v>
                </c:pt>
                <c:pt idx="49">
                  <c:v>0.043983595980427184</c:v>
                </c:pt>
                <c:pt idx="50">
                  <c:v>0.03547459284623142</c:v>
                </c:pt>
                <c:pt idx="51">
                  <c:v>0.028327037741601183</c:v>
                </c:pt>
                <c:pt idx="52">
                  <c:v>0.022394530294842896</c:v>
                </c:pt>
                <c:pt idx="53">
                  <c:v>0.017528300493568537</c:v>
                </c:pt>
                <c:pt idx="54">
                  <c:v>0.013582969233685611</c:v>
                </c:pt>
                <c:pt idx="55">
                  <c:v>0.01042093481442259</c:v>
                </c:pt>
                <c:pt idx="56">
                  <c:v>0.007915451582979967</c:v>
                </c:pt>
                <c:pt idx="57">
                  <c:v>0.005952532419775853</c:v>
                </c:pt>
                <c:pt idx="58">
                  <c:v>0.004431848411938007</c:v>
                </c:pt>
              </c:numCache>
            </c:numRef>
          </c:yVal>
          <c:smooth val="1"/>
        </c:ser>
        <c:axId val="4905293"/>
        <c:axId val="44147638"/>
      </c:scatterChart>
      <c:valAx>
        <c:axId val="6688595"/>
        <c:scaling>
          <c:orientation val="minMax"/>
          <c:max val="4"/>
          <c:min val="-4"/>
        </c:scaling>
        <c:axPos val="b"/>
        <c:title>
          <c:tx>
            <c:rich>
              <a:bodyPr vert="horz" rot="0" anchor="ctr"/>
              <a:lstStyle/>
              <a:p>
                <a:pPr algn="ctr">
                  <a:defRPr/>
                </a:pPr>
                <a:r>
                  <a:rPr lang="en-US" cap="none" sz="625" b="0" i="0" u="none" baseline="0">
                    <a:latin typeface="Arial"/>
                    <a:ea typeface="Arial"/>
                    <a:cs typeface="Arial"/>
                  </a:rPr>
                  <a:t>Afvigelse fra middel</a:t>
                </a:r>
              </a:p>
            </c:rich>
          </c:tx>
          <c:layout>
            <c:manualLayout>
              <c:xMode val="factor"/>
              <c:yMode val="factor"/>
              <c:x val="-0.028"/>
              <c:y val="-0.00725"/>
            </c:manualLayout>
          </c:layout>
          <c:overlay val="0"/>
          <c:spPr>
            <a:noFill/>
            <a:ln>
              <a:noFill/>
            </a:ln>
          </c:spPr>
        </c:title>
        <c:delete val="0"/>
        <c:numFmt formatCode="General" sourceLinked="1"/>
        <c:majorTickMark val="out"/>
        <c:minorTickMark val="none"/>
        <c:tickLblPos val="nextTo"/>
        <c:txPr>
          <a:bodyPr/>
          <a:lstStyle/>
          <a:p>
            <a:pPr>
              <a:defRPr lang="en-US" cap="none" sz="625" b="0" i="0" u="none" baseline="0">
                <a:latin typeface="Arial"/>
                <a:ea typeface="Arial"/>
                <a:cs typeface="Arial"/>
              </a:defRPr>
            </a:pPr>
          </a:p>
        </c:txPr>
        <c:crossAx val="60197356"/>
        <c:crossesAt val="0"/>
        <c:crossBetween val="midCat"/>
        <c:dispUnits/>
        <c:majorUnit val="1"/>
        <c:minorUnit val="0.5"/>
      </c:valAx>
      <c:valAx>
        <c:axId val="60197356"/>
        <c:scaling>
          <c:orientation val="minMax"/>
          <c:max val="1"/>
          <c:min val="0"/>
        </c:scaling>
        <c:axPos val="l"/>
        <c:delete val="0"/>
        <c:numFmt formatCode="General" sourceLinked="1"/>
        <c:majorTickMark val="out"/>
        <c:minorTickMark val="none"/>
        <c:tickLblPos val="nextTo"/>
        <c:txPr>
          <a:bodyPr/>
          <a:lstStyle/>
          <a:p>
            <a:pPr>
              <a:defRPr lang="en-US" cap="none" sz="625" b="0" i="0" u="none" baseline="0">
                <a:latin typeface="Arial"/>
                <a:ea typeface="Arial"/>
                <a:cs typeface="Arial"/>
              </a:defRPr>
            </a:pPr>
          </a:p>
        </c:txPr>
        <c:crossAx val="6688595"/>
        <c:crossesAt val="-4"/>
        <c:crossBetween val="midCat"/>
        <c:dispUnits/>
      </c:valAx>
      <c:valAx>
        <c:axId val="4905293"/>
        <c:scaling>
          <c:orientation val="minMax"/>
        </c:scaling>
        <c:axPos val="b"/>
        <c:delete val="1"/>
        <c:majorTickMark val="in"/>
        <c:minorTickMark val="none"/>
        <c:tickLblPos val="nextTo"/>
        <c:crossAx val="44147638"/>
        <c:crossesAt val="0"/>
        <c:crossBetween val="midCat"/>
        <c:dispUnits/>
      </c:valAx>
      <c:valAx>
        <c:axId val="44147638"/>
        <c:scaling>
          <c:orientation val="minMax"/>
          <c:max val="0.5"/>
          <c:min val="0"/>
        </c:scaling>
        <c:axPos val="l"/>
        <c:delete val="0"/>
        <c:numFmt formatCode="General" sourceLinked="1"/>
        <c:majorTickMark val="out"/>
        <c:minorTickMark val="none"/>
        <c:tickLblPos val="nextTo"/>
        <c:crossAx val="4905293"/>
        <c:crosses val="max"/>
        <c:crossBetween val="midCat"/>
        <c:dispUnits/>
        <c:majorUnit val="0.1"/>
        <c:minorUnit val="0.05"/>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Mine Paretoværdier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Paretodiagram!$C$15:$C$17</c:f>
              <c:strCache/>
            </c:strRef>
          </c:cat>
          <c:val>
            <c:numRef>
              <c:f>Paretodiagram!$D$15:$D$17</c:f>
              <c:numCache>
                <c:ptCount val="3"/>
                <c:pt idx="0">
                  <c:v>0</c:v>
                </c:pt>
                <c:pt idx="1">
                  <c:v>0</c:v>
                </c:pt>
                <c:pt idx="2">
                  <c:v>0</c:v>
                </c:pt>
              </c:numCache>
            </c:numRef>
          </c:val>
        </c:ser>
        <c:gapWidth val="100"/>
        <c:axId val="37498551"/>
        <c:axId val="1942640"/>
      </c:barChart>
      <c:lineChart>
        <c:grouping val="standard"/>
        <c:varyColors val="0"/>
        <c:ser>
          <c:idx val="1"/>
          <c:order val="1"/>
          <c:tx>
            <c:strRef>
              <c:f>Paretodiagram!$F$14</c:f>
              <c:strCache>
                <c:ptCount val="1"/>
                <c:pt idx="0">
                  <c:v>Relativ Kumul</c:v>
                </c:pt>
              </c:strCache>
            </c:strRef>
          </c:tx>
          <c:extLst>
            <c:ext xmlns:c14="http://schemas.microsoft.com/office/drawing/2007/8/2/chart" uri="{6F2FDCE9-48DA-4B69-8628-5D25D57E5C99}">
              <c14:invertSolidFillFmt>
                <c14:spPr>
                  <a:solidFill>
                    <a:srgbClr val="000000"/>
                  </a:solidFill>
                </c14:spPr>
              </c14:invertSolidFillFmt>
            </c:ext>
          </c:extLst>
          <c:cat>
            <c:strRef>
              <c:f>Paretodiagram!$C$15:$C$17</c:f>
              <c:strCache/>
            </c:strRef>
          </c:cat>
          <c:val>
            <c:numRef>
              <c:f>Paretodiagram!$F$15:$F$17</c:f>
              <c:numCache>
                <c:ptCount val="3"/>
                <c:pt idx="0">
                  <c:v>0</c:v>
                </c:pt>
                <c:pt idx="1">
                  <c:v>0</c:v>
                </c:pt>
                <c:pt idx="2">
                  <c:v>0</c:v>
                </c:pt>
              </c:numCache>
            </c:numRef>
          </c:val>
          <c:smooth val="0"/>
        </c:ser>
        <c:axId val="17483761"/>
        <c:axId val="23136122"/>
      </c:lineChart>
      <c:catAx>
        <c:axId val="37498551"/>
        <c:scaling>
          <c:orientation val="minMax"/>
        </c:scaling>
        <c:axPos val="b"/>
        <c:title>
          <c:tx>
            <c:rich>
              <a:bodyPr vert="horz" rot="0" anchor="ctr"/>
              <a:lstStyle/>
              <a:p>
                <a:pPr algn="ctr">
                  <a:defRPr/>
                </a:pPr>
                <a:r>
                  <a:rPr lang="en-US" cap="none" sz="1050" b="1" i="0" u="none" baseline="0">
                    <a:latin typeface="Arial"/>
                    <a:ea typeface="Arial"/>
                    <a:cs typeface="Arial"/>
                  </a:rPr>
                  <a:t>Serie</a:t>
                </a:r>
              </a:p>
            </c:rich>
          </c:tx>
          <c:layout/>
          <c:overlay val="0"/>
          <c:spPr>
            <a:noFill/>
            <a:ln>
              <a:noFill/>
            </a:ln>
          </c:spPr>
        </c:title>
        <c:delete val="0"/>
        <c:numFmt formatCode="General" sourceLinked="1"/>
        <c:majorTickMark val="out"/>
        <c:minorTickMark val="none"/>
        <c:tickLblPos val="nextTo"/>
        <c:crossAx val="1942640"/>
        <c:crosses val="autoZero"/>
        <c:auto val="1"/>
        <c:lblOffset val="100"/>
        <c:noMultiLvlLbl val="0"/>
      </c:catAx>
      <c:valAx>
        <c:axId val="1942640"/>
        <c:scaling>
          <c:orientation val="minMax"/>
        </c:scaling>
        <c:axPos val="l"/>
        <c:title>
          <c:tx>
            <c:rich>
              <a:bodyPr vert="horz" rot="-5400000" anchor="ctr"/>
              <a:lstStyle/>
              <a:p>
                <a:pPr algn="ctr">
                  <a:defRPr/>
                </a:pPr>
                <a:r>
                  <a:rPr lang="en-US" cap="none" sz="1050" b="1" i="0" u="none" baseline="0">
                    <a:latin typeface="Arial"/>
                    <a:ea typeface="Arial"/>
                    <a:cs typeface="Arial"/>
                  </a:rPr>
                  <a:t>Værdi</a:t>
                </a:r>
              </a:p>
            </c:rich>
          </c:tx>
          <c:layout/>
          <c:overlay val="0"/>
          <c:spPr>
            <a:noFill/>
            <a:ln>
              <a:noFill/>
            </a:ln>
          </c:spPr>
        </c:title>
        <c:delete val="0"/>
        <c:numFmt formatCode="General" sourceLinked="1"/>
        <c:majorTickMark val="out"/>
        <c:minorTickMark val="none"/>
        <c:tickLblPos val="nextTo"/>
        <c:crossAx val="37498551"/>
        <c:crossesAt val="1"/>
        <c:crossBetween val="between"/>
        <c:dispUnits/>
      </c:valAx>
      <c:catAx>
        <c:axId val="17483761"/>
        <c:scaling>
          <c:orientation val="minMax"/>
        </c:scaling>
        <c:axPos val="b"/>
        <c:delete val="1"/>
        <c:majorTickMark val="out"/>
        <c:minorTickMark val="none"/>
        <c:tickLblPos val="nextTo"/>
        <c:crossAx val="23136122"/>
        <c:crossesAt val="0"/>
        <c:auto val="1"/>
        <c:lblOffset val="100"/>
        <c:noMultiLvlLbl val="0"/>
      </c:catAx>
      <c:valAx>
        <c:axId val="23136122"/>
        <c:scaling>
          <c:orientation val="minMax"/>
          <c:max val="1"/>
          <c:min val="0"/>
        </c:scaling>
        <c:axPos val="l"/>
        <c:delete val="0"/>
        <c:numFmt formatCode="0%" sourceLinked="0"/>
        <c:majorTickMark val="out"/>
        <c:minorTickMark val="none"/>
        <c:tickLblPos val="nextTo"/>
        <c:crossAx val="17483761"/>
        <c:crosses val="max"/>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Mine Paretoværdier</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'Paretodiagram Relativ'!$C$15:$C$17</c:f>
              <c:strCache/>
            </c:strRef>
          </c:cat>
          <c:val>
            <c:numRef>
              <c:f>'Paretodiagram Relativ'!$F$15:$F$17</c:f>
              <c:numCache>
                <c:ptCount val="3"/>
                <c:pt idx="0">
                  <c:v>0</c:v>
                </c:pt>
                <c:pt idx="1">
                  <c:v>0</c:v>
                </c:pt>
                <c:pt idx="2">
                  <c:v>0</c:v>
                </c:pt>
              </c:numCache>
            </c:numRef>
          </c:val>
        </c:ser>
        <c:gapWidth val="100"/>
        <c:axId val="6898507"/>
        <c:axId val="62086564"/>
      </c:barChart>
      <c:lineChart>
        <c:grouping val="standard"/>
        <c:varyColors val="0"/>
        <c:ser>
          <c:idx val="1"/>
          <c:order val="1"/>
          <c:tx>
            <c:strRef>
              <c:f>'Paretodiagram Relativ'!$H$14</c:f>
              <c:strCache>
                <c:ptCount val="1"/>
                <c:pt idx="0">
                  <c:v>Relativ Kumul</c:v>
                </c:pt>
              </c:strCache>
            </c:strRef>
          </c:tx>
          <c:extLst>
            <c:ext xmlns:c14="http://schemas.microsoft.com/office/drawing/2007/8/2/chart" uri="{6F2FDCE9-48DA-4B69-8628-5D25D57E5C99}">
              <c14:invertSolidFillFmt>
                <c14:spPr>
                  <a:solidFill>
                    <a:srgbClr val="000000"/>
                  </a:solidFill>
                </c14:spPr>
              </c14:invertSolidFillFmt>
            </c:ext>
          </c:extLst>
          <c:cat>
            <c:strRef>
              <c:f>'Paretodiagram Relativ'!$C$15:$C$17</c:f>
              <c:strCache/>
            </c:strRef>
          </c:cat>
          <c:val>
            <c:numRef>
              <c:f>'Paretodiagram Relativ'!$H$15:$H$17</c:f>
              <c:numCache>
                <c:ptCount val="3"/>
                <c:pt idx="0">
                  <c:v>0</c:v>
                </c:pt>
                <c:pt idx="1">
                  <c:v>0</c:v>
                </c:pt>
                <c:pt idx="2">
                  <c:v>0</c:v>
                </c:pt>
              </c:numCache>
            </c:numRef>
          </c:val>
          <c:smooth val="0"/>
        </c:ser>
        <c:axId val="21908165"/>
        <c:axId val="62955758"/>
      </c:lineChart>
      <c:catAx>
        <c:axId val="6898507"/>
        <c:scaling>
          <c:orientation val="minMax"/>
        </c:scaling>
        <c:axPos val="b"/>
        <c:title>
          <c:tx>
            <c:rich>
              <a:bodyPr vert="horz" rot="0" anchor="ctr"/>
              <a:lstStyle/>
              <a:p>
                <a:pPr algn="ctr">
                  <a:defRPr/>
                </a:pPr>
                <a:r>
                  <a:rPr lang="en-US" cap="none" sz="1050" b="1" i="0" u="none" baseline="0">
                    <a:latin typeface="Arial"/>
                    <a:ea typeface="Arial"/>
                    <a:cs typeface="Arial"/>
                  </a:rPr>
                  <a:t>Serie</a:t>
                </a:r>
              </a:p>
            </c:rich>
          </c:tx>
          <c:layout/>
          <c:overlay val="0"/>
          <c:spPr>
            <a:noFill/>
            <a:ln>
              <a:noFill/>
            </a:ln>
          </c:spPr>
        </c:title>
        <c:delete val="0"/>
        <c:numFmt formatCode="General" sourceLinked="1"/>
        <c:majorTickMark val="out"/>
        <c:minorTickMark val="none"/>
        <c:tickLblPos val="nextTo"/>
        <c:crossAx val="62086564"/>
        <c:crosses val="autoZero"/>
        <c:auto val="1"/>
        <c:lblOffset val="100"/>
        <c:noMultiLvlLbl val="0"/>
      </c:catAx>
      <c:valAx>
        <c:axId val="62086564"/>
        <c:scaling>
          <c:orientation val="minMax"/>
        </c:scaling>
        <c:axPos val="l"/>
        <c:title>
          <c:tx>
            <c:rich>
              <a:bodyPr vert="horz" rot="-5400000" anchor="ctr"/>
              <a:lstStyle/>
              <a:p>
                <a:pPr algn="ctr">
                  <a:defRPr/>
                </a:pPr>
                <a:r>
                  <a:rPr lang="en-US" cap="none" sz="1050" b="1" i="0" u="none" baseline="0">
                    <a:latin typeface="Arial"/>
                    <a:ea typeface="Arial"/>
                    <a:cs typeface="Arial"/>
                  </a:rPr>
                  <a:t>Relativ Værdi</a:t>
                </a:r>
              </a:p>
            </c:rich>
          </c:tx>
          <c:layout/>
          <c:overlay val="0"/>
          <c:spPr>
            <a:noFill/>
            <a:ln>
              <a:noFill/>
            </a:ln>
          </c:spPr>
        </c:title>
        <c:delete val="0"/>
        <c:numFmt formatCode="0%" sourceLinked="0"/>
        <c:majorTickMark val="out"/>
        <c:minorTickMark val="none"/>
        <c:tickLblPos val="nextTo"/>
        <c:crossAx val="6898507"/>
        <c:crossesAt val="1"/>
        <c:crossBetween val="between"/>
        <c:dispUnits/>
      </c:valAx>
      <c:catAx>
        <c:axId val="21908165"/>
        <c:scaling>
          <c:orientation val="minMax"/>
        </c:scaling>
        <c:axPos val="b"/>
        <c:delete val="1"/>
        <c:majorTickMark val="out"/>
        <c:minorTickMark val="none"/>
        <c:tickLblPos val="nextTo"/>
        <c:crossAx val="62955758"/>
        <c:crossesAt val="0"/>
        <c:auto val="1"/>
        <c:lblOffset val="100"/>
        <c:noMultiLvlLbl val="0"/>
      </c:catAx>
      <c:valAx>
        <c:axId val="62955758"/>
        <c:scaling>
          <c:orientation val="minMax"/>
          <c:max val="1"/>
          <c:min val="0"/>
        </c:scaling>
        <c:axPos val="l"/>
        <c:delete val="0"/>
        <c:numFmt formatCode="0%" sourceLinked="0"/>
        <c:majorTickMark val="out"/>
        <c:minorTickMark val="none"/>
        <c:tickLblPos val="nextTo"/>
        <c:crossAx val="21908165"/>
        <c:crosses val="max"/>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Mine bars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Bardiagram!$C$15:$C$18</c:f>
              <c:strCache/>
            </c:strRef>
          </c:cat>
          <c:val>
            <c:numRef>
              <c:f>Bardiagram!$D$15:$D$18</c:f>
              <c:numCache>
                <c:ptCount val="4"/>
                <c:pt idx="0">
                  <c:v>0</c:v>
                </c:pt>
                <c:pt idx="1">
                  <c:v>0</c:v>
                </c:pt>
                <c:pt idx="2">
                  <c:v>0</c:v>
                </c:pt>
                <c:pt idx="3">
                  <c:v>0</c:v>
                </c:pt>
              </c:numCache>
            </c:numRef>
          </c:val>
        </c:ser>
        <c:gapWidth val="100"/>
        <c:axId val="29730911"/>
        <c:axId val="66251608"/>
      </c:barChart>
      <c:catAx>
        <c:axId val="29730911"/>
        <c:scaling>
          <c:orientation val="minMax"/>
        </c:scaling>
        <c:axPos val="b"/>
        <c:title>
          <c:tx>
            <c:rich>
              <a:bodyPr vert="horz" rot="0" anchor="ctr"/>
              <a:lstStyle/>
              <a:p>
                <a:pPr algn="ctr">
                  <a:defRPr/>
                </a:pPr>
                <a:r>
                  <a:rPr lang="en-US" cap="none" sz="1050" b="1" i="0" u="none" baseline="0">
                    <a:latin typeface="Arial"/>
                    <a:ea typeface="Arial"/>
                    <a:cs typeface="Arial"/>
                  </a:rPr>
                  <a:t>Serie</a:t>
                </a:r>
              </a:p>
            </c:rich>
          </c:tx>
          <c:layout/>
          <c:overlay val="0"/>
          <c:spPr>
            <a:noFill/>
            <a:ln>
              <a:noFill/>
            </a:ln>
          </c:spPr>
        </c:title>
        <c:delete val="0"/>
        <c:numFmt formatCode="General" sourceLinked="1"/>
        <c:majorTickMark val="out"/>
        <c:minorTickMark val="none"/>
        <c:tickLblPos val="nextTo"/>
        <c:crossAx val="66251608"/>
        <c:crosses val="autoZero"/>
        <c:auto val="1"/>
        <c:lblOffset val="100"/>
        <c:noMultiLvlLbl val="0"/>
      </c:catAx>
      <c:valAx>
        <c:axId val="66251608"/>
        <c:scaling>
          <c:orientation val="minMax"/>
        </c:scaling>
        <c:axPos val="l"/>
        <c:title>
          <c:tx>
            <c:rich>
              <a:bodyPr vert="horz" rot="-5400000" anchor="ctr"/>
              <a:lstStyle/>
              <a:p>
                <a:pPr algn="ctr">
                  <a:defRPr/>
                </a:pPr>
                <a:r>
                  <a:rPr lang="en-US" cap="none" sz="1050" b="1" i="0" u="none" baseline="0">
                    <a:latin typeface="Arial"/>
                    <a:ea typeface="Arial"/>
                    <a:cs typeface="Arial"/>
                  </a:rPr>
                  <a:t>Værdi</a:t>
                </a:r>
              </a:p>
            </c:rich>
          </c:tx>
          <c:layout/>
          <c:overlay val="0"/>
          <c:spPr>
            <a:noFill/>
            <a:ln>
              <a:noFill/>
            </a:ln>
          </c:spPr>
        </c:title>
        <c:delete val="0"/>
        <c:numFmt formatCode="General" sourceLinked="1"/>
        <c:majorTickMark val="out"/>
        <c:minorTickMark val="none"/>
        <c:tickLblPos val="nextTo"/>
        <c:crossAx val="2973091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Tilfældige udsving</a:t>
            </a:r>
          </a:p>
        </c:rich>
      </c:tx>
      <c:layout/>
      <c:spPr>
        <a:noFill/>
        <a:ln>
          <a:noFill/>
        </a:ln>
      </c:spPr>
    </c:title>
    <c:plotArea>
      <c:layout>
        <c:manualLayout>
          <c:xMode val="edge"/>
          <c:yMode val="edge"/>
          <c:x val="0.0925"/>
          <c:y val="0.1125"/>
          <c:w val="0.8715"/>
          <c:h val="0.82975"/>
        </c:manualLayout>
      </c:layout>
      <c:scatterChart>
        <c:scatterStyle val="lineMarker"/>
        <c:varyColors val="0"/>
        <c:ser>
          <c:idx val="0"/>
          <c:order val="0"/>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FF"/>
                </a:solidFill>
              </a:ln>
            </c:spPr>
          </c:marker>
          <c:xVal>
            <c:numRef>
              <c:f>Mellemregninger!$Q$7:$Q$21</c:f>
              <c:numCache>
                <c:ptCount val="15"/>
                <c:pt idx="0">
                  <c:v>1</c:v>
                </c:pt>
                <c:pt idx="1">
                  <c:v>2</c:v>
                </c:pt>
                <c:pt idx="2">
                  <c:v>4</c:v>
                </c:pt>
                <c:pt idx="3">
                  <c:v>5</c:v>
                </c:pt>
                <c:pt idx="4">
                  <c:v>6</c:v>
                </c:pt>
                <c:pt idx="5">
                  <c:v>7</c:v>
                </c:pt>
                <c:pt idx="6">
                  <c:v>8</c:v>
                </c:pt>
                <c:pt idx="7">
                  <c:v>10</c:v>
                </c:pt>
                <c:pt idx="8">
                  <c:v>13</c:v>
                </c:pt>
                <c:pt idx="9">
                  <c:v>14</c:v>
                </c:pt>
                <c:pt idx="10">
                  <c:v>15</c:v>
                </c:pt>
                <c:pt idx="11">
                  <c:v>16</c:v>
                </c:pt>
                <c:pt idx="12">
                  <c:v>17</c:v>
                </c:pt>
                <c:pt idx="13">
                  <c:v>18</c:v>
                </c:pt>
                <c:pt idx="14">
                  <c:v>19</c:v>
                </c:pt>
              </c:numCache>
            </c:numRef>
          </c:xVal>
          <c:yVal>
            <c:numRef>
              <c:f>Mellemregninger!$R$7:$R$21</c:f>
              <c:numCache>
                <c:ptCount val="15"/>
                <c:pt idx="0">
                  <c:v>16.4</c:v>
                </c:pt>
                <c:pt idx="1">
                  <c:v>14.4</c:v>
                </c:pt>
                <c:pt idx="2">
                  <c:v>17.5</c:v>
                </c:pt>
                <c:pt idx="3">
                  <c:v>19.6</c:v>
                </c:pt>
                <c:pt idx="4">
                  <c:v>19.4</c:v>
                </c:pt>
                <c:pt idx="5">
                  <c:v>20.5</c:v>
                </c:pt>
                <c:pt idx="6">
                  <c:v>12.6</c:v>
                </c:pt>
                <c:pt idx="7">
                  <c:v>16.5</c:v>
                </c:pt>
                <c:pt idx="8">
                  <c:v>19.2</c:v>
                </c:pt>
                <c:pt idx="9">
                  <c:v>14.8</c:v>
                </c:pt>
                <c:pt idx="10">
                  <c:v>15.6</c:v>
                </c:pt>
                <c:pt idx="11">
                  <c:v>13.6</c:v>
                </c:pt>
                <c:pt idx="12">
                  <c:v>13.3</c:v>
                </c:pt>
                <c:pt idx="13">
                  <c:v>15</c:v>
                </c:pt>
                <c:pt idx="14">
                  <c:v>15.5</c:v>
                </c:pt>
              </c:numCache>
            </c:numRef>
          </c:yVal>
          <c:smooth val="0"/>
        </c:ser>
        <c:ser>
          <c:idx val="1"/>
          <c:order val="1"/>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Mellemregninger!$T$4:$T$5</c:f>
              <c:numCache>
                <c:ptCount val="2"/>
                <c:pt idx="0">
                  <c:v>0.4</c:v>
                </c:pt>
                <c:pt idx="1">
                  <c:v>19.6</c:v>
                </c:pt>
              </c:numCache>
            </c:numRef>
          </c:xVal>
          <c:yVal>
            <c:numRef>
              <c:f>Mellemregninger!$U$4:$U$5</c:f>
              <c:numCache>
                <c:ptCount val="2"/>
                <c:pt idx="0">
                  <c:v>16</c:v>
                </c:pt>
                <c:pt idx="1">
                  <c:v>16</c:v>
                </c:pt>
              </c:numCache>
            </c:numRef>
          </c:yVal>
          <c:smooth val="0"/>
        </c:ser>
        <c:ser>
          <c:idx val="2"/>
          <c:order val="2"/>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Mellemregninger!$T$4:$T$5</c:f>
              <c:numCache>
                <c:ptCount val="2"/>
                <c:pt idx="0">
                  <c:v>0.4</c:v>
                </c:pt>
                <c:pt idx="1">
                  <c:v>19.6</c:v>
                </c:pt>
              </c:numCache>
            </c:numRef>
          </c:xVal>
          <c:yVal>
            <c:numRef>
              <c:f>Mellemregninger!$V$4:$V$5</c:f>
              <c:numCache>
                <c:ptCount val="2"/>
                <c:pt idx="0">
                  <c:v>8.5</c:v>
                </c:pt>
                <c:pt idx="1">
                  <c:v>8.5</c:v>
                </c:pt>
              </c:numCache>
            </c:numRef>
          </c:yVal>
          <c:smooth val="0"/>
        </c:ser>
        <c:ser>
          <c:idx val="3"/>
          <c:order val="3"/>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Mellemregninger!$T$4:$T$5</c:f>
              <c:numCache>
                <c:ptCount val="2"/>
                <c:pt idx="0">
                  <c:v>0.4</c:v>
                </c:pt>
                <c:pt idx="1">
                  <c:v>19.6</c:v>
                </c:pt>
              </c:numCache>
            </c:numRef>
          </c:xVal>
          <c:yVal>
            <c:numRef>
              <c:f>Mellemregninger!$W$4:$W$5</c:f>
              <c:numCache>
                <c:ptCount val="2"/>
                <c:pt idx="0">
                  <c:v>23.5</c:v>
                </c:pt>
                <c:pt idx="1">
                  <c:v>23.5</c:v>
                </c:pt>
              </c:numCache>
            </c:numRef>
          </c:yVal>
          <c:smooth val="0"/>
        </c:ser>
        <c:axId val="61784423"/>
        <c:axId val="19188896"/>
      </c:scatterChart>
      <c:valAx>
        <c:axId val="61784423"/>
        <c:scaling>
          <c:orientation val="minMax"/>
          <c:max val="20"/>
          <c:min val="0"/>
        </c:scaling>
        <c:axPos val="b"/>
        <c:title>
          <c:tx>
            <c:rich>
              <a:bodyPr vert="horz" rot="0" anchor="ctr"/>
              <a:lstStyle/>
              <a:p>
                <a:pPr algn="ctr">
                  <a:defRPr/>
                </a:pPr>
                <a:r>
                  <a:rPr lang="en-US" cap="none" sz="575" b="1" i="0" u="none" baseline="0">
                    <a:latin typeface="Arial"/>
                    <a:ea typeface="Arial"/>
                    <a:cs typeface="Arial"/>
                  </a:rPr>
                  <a:t>Tid</a:t>
                </a:r>
              </a:p>
            </c:rich>
          </c:tx>
          <c:layout/>
          <c:overlay val="0"/>
          <c:spPr>
            <a:noFill/>
            <a:ln>
              <a:noFill/>
            </a:ln>
          </c:spPr>
        </c:title>
        <c:delete val="0"/>
        <c:numFmt formatCode="General" sourceLinked="1"/>
        <c:majorTickMark val="out"/>
        <c:minorTickMark val="none"/>
        <c:tickLblPos val="nextTo"/>
        <c:crossAx val="19188896"/>
        <c:crossesAt val="0"/>
        <c:crossBetween val="midCat"/>
        <c:dispUnits/>
      </c:valAx>
      <c:valAx>
        <c:axId val="19188896"/>
        <c:scaling>
          <c:orientation val="minMax"/>
          <c:max val="30"/>
          <c:min val="0"/>
        </c:scaling>
        <c:axPos val="l"/>
        <c:title>
          <c:tx>
            <c:rich>
              <a:bodyPr vert="horz" rot="-5400000" anchor="ctr"/>
              <a:lstStyle/>
              <a:p>
                <a:pPr algn="ctr">
                  <a:defRPr/>
                </a:pPr>
                <a:r>
                  <a:rPr lang="en-US" cap="none" sz="575" b="1" i="0" u="none" baseline="0">
                    <a:latin typeface="Arial"/>
                    <a:ea typeface="Arial"/>
                    <a:cs typeface="Arial"/>
                  </a:rPr>
                  <a:t>Værdi</a:t>
                </a:r>
              </a:p>
            </c:rich>
          </c:tx>
          <c:layout/>
          <c:overlay val="0"/>
          <c:spPr>
            <a:noFill/>
            <a:ln>
              <a:noFill/>
            </a:ln>
          </c:spPr>
        </c:title>
        <c:delete val="0"/>
        <c:numFmt formatCode="General" sourceLinked="1"/>
        <c:majorTickMark val="out"/>
        <c:minorTickMark val="none"/>
        <c:tickLblPos val="nextTo"/>
        <c:crossAx val="61784423"/>
        <c:crossesAt val="0"/>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Ikke tilfældige udsving</a:t>
            </a:r>
          </a:p>
        </c:rich>
      </c:tx>
      <c:layout/>
      <c:spPr>
        <a:noFill/>
        <a:ln>
          <a:noFill/>
        </a:ln>
      </c:spPr>
    </c:title>
    <c:plotArea>
      <c:layout>
        <c:manualLayout>
          <c:xMode val="edge"/>
          <c:yMode val="edge"/>
          <c:x val="0.0925"/>
          <c:y val="0.11225"/>
          <c:w val="0.8715"/>
          <c:h val="0.831"/>
        </c:manualLayout>
      </c:layout>
      <c:scatterChart>
        <c:scatterStyle val="lineMarker"/>
        <c:varyColors val="0"/>
        <c:ser>
          <c:idx val="0"/>
          <c:order val="0"/>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FF"/>
                </a:solidFill>
              </a:ln>
            </c:spPr>
          </c:marker>
          <c:dPt>
            <c:idx val="0"/>
            <c:spPr>
              <a:ln w="12700">
                <a:solidFill>
                  <a:srgbClr val="0000FF"/>
                </a:solidFill>
                <a:prstDash val="sysDot"/>
              </a:ln>
            </c:spPr>
            <c:marker>
              <c:size val="6"/>
              <c:spPr>
                <a:solidFill>
                  <a:srgbClr val="0000FF"/>
                </a:solidFill>
                <a:ln>
                  <a:solidFill>
                    <a:srgbClr val="0000FF"/>
                  </a:solidFill>
                </a:ln>
              </c:spPr>
            </c:marker>
          </c:dPt>
          <c:dPt>
            <c:idx val="1"/>
            <c:spPr>
              <a:ln w="25400">
                <a:solidFill>
                  <a:srgbClr val="008000"/>
                </a:solidFill>
              </a:ln>
            </c:spPr>
            <c:marker>
              <c:size val="6"/>
              <c:spPr>
                <a:solidFill>
                  <a:srgbClr val="0000FF"/>
                </a:solidFill>
                <a:ln>
                  <a:solidFill>
                    <a:srgbClr val="0000FF"/>
                  </a:solidFill>
                </a:ln>
              </c:spPr>
            </c:marker>
          </c:dPt>
          <c:dPt>
            <c:idx val="2"/>
            <c:spPr>
              <a:ln w="25400">
                <a:solidFill>
                  <a:srgbClr val="008000"/>
                </a:solidFill>
              </a:ln>
            </c:spPr>
            <c:marker>
              <c:size val="6"/>
              <c:spPr>
                <a:solidFill>
                  <a:srgbClr val="0000FF"/>
                </a:solidFill>
                <a:ln>
                  <a:solidFill>
                    <a:srgbClr val="0000FF"/>
                  </a:solidFill>
                </a:ln>
              </c:spPr>
            </c:marker>
          </c:dPt>
          <c:dPt>
            <c:idx val="3"/>
            <c:spPr>
              <a:ln w="25400">
                <a:solidFill>
                  <a:srgbClr val="008000"/>
                </a:solidFill>
              </a:ln>
            </c:spPr>
            <c:marker>
              <c:size val="6"/>
              <c:spPr>
                <a:solidFill>
                  <a:srgbClr val="0000FF"/>
                </a:solidFill>
                <a:ln>
                  <a:solidFill>
                    <a:srgbClr val="0000FF"/>
                  </a:solidFill>
                </a:ln>
              </c:spPr>
            </c:marker>
          </c:dPt>
          <c:dPt>
            <c:idx val="4"/>
            <c:spPr>
              <a:ln w="25400">
                <a:solidFill>
                  <a:srgbClr val="008000"/>
                </a:solidFill>
              </a:ln>
            </c:spPr>
            <c:marker>
              <c:size val="6"/>
              <c:spPr>
                <a:solidFill>
                  <a:srgbClr val="0000FF"/>
                </a:solidFill>
                <a:ln>
                  <a:solidFill>
                    <a:srgbClr val="0000FF"/>
                  </a:solidFill>
                </a:ln>
              </c:spPr>
            </c:marker>
          </c:dPt>
          <c:dPt>
            <c:idx val="5"/>
            <c:spPr>
              <a:ln w="25400">
                <a:solidFill>
                  <a:srgbClr val="008000"/>
                </a:solidFill>
              </a:ln>
            </c:spPr>
            <c:marker>
              <c:symbol val="square"/>
              <c:size val="7"/>
              <c:spPr>
                <a:solidFill>
                  <a:srgbClr val="FF0000"/>
                </a:solidFill>
                <a:ln>
                  <a:solidFill>
                    <a:srgbClr val="FF0000"/>
                  </a:solidFill>
                </a:ln>
              </c:spPr>
            </c:marker>
          </c:dPt>
          <c:dPt>
            <c:idx val="6"/>
            <c:spPr>
              <a:ln w="12700">
                <a:solidFill>
                  <a:srgbClr val="0000FF"/>
                </a:solidFill>
                <a:prstDash val="sysDot"/>
              </a:ln>
            </c:spPr>
            <c:marker>
              <c:size val="6"/>
              <c:spPr>
                <a:solidFill>
                  <a:srgbClr val="0000FF"/>
                </a:solidFill>
                <a:ln>
                  <a:solidFill>
                    <a:srgbClr val="0000FF"/>
                  </a:solidFill>
                </a:ln>
              </c:spPr>
            </c:marker>
          </c:dPt>
          <c:dPt>
            <c:idx val="7"/>
            <c:spPr>
              <a:ln w="25400">
                <a:solidFill>
                  <a:srgbClr val="008000"/>
                </a:solidFill>
              </a:ln>
            </c:spPr>
            <c:marker>
              <c:size val="6"/>
              <c:spPr>
                <a:solidFill>
                  <a:srgbClr val="0000FF"/>
                </a:solidFill>
                <a:ln>
                  <a:solidFill>
                    <a:srgbClr val="0000FF"/>
                  </a:solidFill>
                </a:ln>
              </c:spPr>
            </c:marker>
          </c:dPt>
          <c:dPt>
            <c:idx val="8"/>
            <c:spPr>
              <a:ln w="25400">
                <a:solidFill>
                  <a:srgbClr val="008000"/>
                </a:solidFill>
              </a:ln>
            </c:spPr>
            <c:marker>
              <c:size val="6"/>
              <c:spPr>
                <a:solidFill>
                  <a:srgbClr val="0000FF"/>
                </a:solidFill>
                <a:ln>
                  <a:solidFill>
                    <a:srgbClr val="0000FF"/>
                  </a:solidFill>
                </a:ln>
              </c:spPr>
            </c:marker>
          </c:dPt>
          <c:dPt>
            <c:idx val="9"/>
            <c:spPr>
              <a:ln w="25400">
                <a:solidFill>
                  <a:srgbClr val="008000"/>
                </a:solidFill>
              </a:ln>
            </c:spPr>
            <c:marker>
              <c:size val="6"/>
              <c:spPr>
                <a:solidFill>
                  <a:srgbClr val="0000FF"/>
                </a:solidFill>
                <a:ln>
                  <a:solidFill>
                    <a:srgbClr val="0000FF"/>
                  </a:solidFill>
                </a:ln>
              </c:spPr>
            </c:marker>
          </c:dPt>
          <c:dPt>
            <c:idx val="10"/>
            <c:spPr>
              <a:ln w="25400">
                <a:solidFill>
                  <a:srgbClr val="008000"/>
                </a:solidFill>
              </a:ln>
            </c:spPr>
            <c:marker>
              <c:size val="6"/>
              <c:spPr>
                <a:solidFill>
                  <a:srgbClr val="0000FF"/>
                </a:solidFill>
                <a:ln>
                  <a:solidFill>
                    <a:srgbClr val="0000FF"/>
                  </a:solidFill>
                </a:ln>
              </c:spPr>
            </c:marker>
          </c:dPt>
          <c:dPt>
            <c:idx val="11"/>
            <c:spPr>
              <a:ln w="25400">
                <a:solidFill>
                  <a:srgbClr val="008000"/>
                </a:solidFill>
              </a:ln>
            </c:spPr>
            <c:marker>
              <c:size val="6"/>
              <c:spPr>
                <a:solidFill>
                  <a:srgbClr val="0000FF"/>
                </a:solidFill>
                <a:ln>
                  <a:solidFill>
                    <a:srgbClr val="0000FF"/>
                  </a:solidFill>
                </a:ln>
              </c:spPr>
            </c:marker>
          </c:dPt>
          <c:dPt>
            <c:idx val="12"/>
            <c:spPr>
              <a:ln w="25400">
                <a:solidFill>
                  <a:srgbClr val="008000"/>
                </a:solidFill>
              </a:ln>
            </c:spPr>
            <c:marker>
              <c:symbol val="square"/>
              <c:size val="7"/>
              <c:spPr>
                <a:solidFill>
                  <a:srgbClr val="FF0000"/>
                </a:solidFill>
                <a:ln>
                  <a:solidFill>
                    <a:srgbClr val="FF0000"/>
                  </a:solidFill>
                </a:ln>
              </c:spPr>
            </c:marker>
          </c:dPt>
          <c:dPt>
            <c:idx val="13"/>
            <c:spPr>
              <a:ln w="25400">
                <a:solidFill>
                  <a:srgbClr val="008000"/>
                </a:solidFill>
              </a:ln>
            </c:spPr>
            <c:marker>
              <c:size val="6"/>
              <c:spPr>
                <a:solidFill>
                  <a:srgbClr val="0000FF"/>
                </a:solidFill>
                <a:ln>
                  <a:solidFill>
                    <a:srgbClr val="0000FF"/>
                  </a:solidFill>
                </a:ln>
              </c:spPr>
            </c:marker>
          </c:dPt>
          <c:dPt>
            <c:idx val="14"/>
            <c:spPr>
              <a:ln w="25400">
                <a:solidFill>
                  <a:srgbClr val="008000"/>
                </a:solidFill>
              </a:ln>
            </c:spPr>
            <c:marker>
              <c:size val="6"/>
              <c:spPr>
                <a:solidFill>
                  <a:srgbClr val="0000FF"/>
                </a:solidFill>
                <a:ln>
                  <a:solidFill>
                    <a:srgbClr val="0000FF"/>
                  </a:solidFill>
                </a:ln>
              </c:spPr>
            </c:marker>
          </c:dPt>
          <c:xVal>
            <c:numRef>
              <c:f>Mellemregninger!$Q$7:$Q$21</c:f>
              <c:numCache>
                <c:ptCount val="15"/>
                <c:pt idx="0">
                  <c:v>1</c:v>
                </c:pt>
                <c:pt idx="1">
                  <c:v>2</c:v>
                </c:pt>
                <c:pt idx="2">
                  <c:v>4</c:v>
                </c:pt>
                <c:pt idx="3">
                  <c:v>5</c:v>
                </c:pt>
                <c:pt idx="4">
                  <c:v>6</c:v>
                </c:pt>
                <c:pt idx="5">
                  <c:v>7</c:v>
                </c:pt>
                <c:pt idx="6">
                  <c:v>8</c:v>
                </c:pt>
                <c:pt idx="7">
                  <c:v>10</c:v>
                </c:pt>
                <c:pt idx="8">
                  <c:v>13</c:v>
                </c:pt>
                <c:pt idx="9">
                  <c:v>14</c:v>
                </c:pt>
                <c:pt idx="10">
                  <c:v>15</c:v>
                </c:pt>
                <c:pt idx="11">
                  <c:v>16</c:v>
                </c:pt>
                <c:pt idx="12">
                  <c:v>17</c:v>
                </c:pt>
                <c:pt idx="13">
                  <c:v>18</c:v>
                </c:pt>
                <c:pt idx="14">
                  <c:v>19</c:v>
                </c:pt>
              </c:numCache>
            </c:numRef>
          </c:xVal>
          <c:yVal>
            <c:numRef>
              <c:f>Mellemregninger!$S$7:$S$21</c:f>
              <c:numCache>
                <c:ptCount val="15"/>
                <c:pt idx="0">
                  <c:v>13</c:v>
                </c:pt>
                <c:pt idx="1">
                  <c:v>14.4</c:v>
                </c:pt>
                <c:pt idx="2">
                  <c:v>17.5</c:v>
                </c:pt>
                <c:pt idx="3">
                  <c:v>19.6</c:v>
                </c:pt>
                <c:pt idx="4">
                  <c:v>19.4</c:v>
                </c:pt>
                <c:pt idx="5">
                  <c:v>24.9</c:v>
                </c:pt>
                <c:pt idx="6">
                  <c:v>12.6</c:v>
                </c:pt>
                <c:pt idx="7">
                  <c:v>15</c:v>
                </c:pt>
                <c:pt idx="8">
                  <c:v>12</c:v>
                </c:pt>
                <c:pt idx="9">
                  <c:v>14.8</c:v>
                </c:pt>
                <c:pt idx="10">
                  <c:v>15.6</c:v>
                </c:pt>
                <c:pt idx="11">
                  <c:v>13.6</c:v>
                </c:pt>
                <c:pt idx="12">
                  <c:v>7</c:v>
                </c:pt>
                <c:pt idx="13">
                  <c:v>15</c:v>
                </c:pt>
                <c:pt idx="14">
                  <c:v>15.5</c:v>
                </c:pt>
              </c:numCache>
            </c:numRef>
          </c:yVal>
          <c:smooth val="0"/>
        </c:ser>
        <c:ser>
          <c:idx val="1"/>
          <c:order val="1"/>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Mellemregninger!$T$4:$T$5</c:f>
              <c:numCache>
                <c:ptCount val="2"/>
                <c:pt idx="0">
                  <c:v>0.4</c:v>
                </c:pt>
                <c:pt idx="1">
                  <c:v>19.6</c:v>
                </c:pt>
              </c:numCache>
            </c:numRef>
          </c:xVal>
          <c:yVal>
            <c:numRef>
              <c:f>Mellemregninger!$U$4:$U$5</c:f>
              <c:numCache>
                <c:ptCount val="2"/>
                <c:pt idx="0">
                  <c:v>16</c:v>
                </c:pt>
                <c:pt idx="1">
                  <c:v>16</c:v>
                </c:pt>
              </c:numCache>
            </c:numRef>
          </c:yVal>
          <c:smooth val="0"/>
        </c:ser>
        <c:ser>
          <c:idx val="2"/>
          <c:order val="2"/>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Mellemregninger!$T$4:$T$5</c:f>
              <c:numCache>
                <c:ptCount val="2"/>
                <c:pt idx="0">
                  <c:v>0.4</c:v>
                </c:pt>
                <c:pt idx="1">
                  <c:v>19.6</c:v>
                </c:pt>
              </c:numCache>
            </c:numRef>
          </c:xVal>
          <c:yVal>
            <c:numRef>
              <c:f>Mellemregninger!$V$4:$V$5</c:f>
              <c:numCache>
                <c:ptCount val="2"/>
                <c:pt idx="0">
                  <c:v>8.5</c:v>
                </c:pt>
                <c:pt idx="1">
                  <c:v>8.5</c:v>
                </c:pt>
              </c:numCache>
            </c:numRef>
          </c:yVal>
          <c:smooth val="0"/>
        </c:ser>
        <c:ser>
          <c:idx val="3"/>
          <c:order val="3"/>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Mellemregninger!$T$4:$T$5</c:f>
              <c:numCache>
                <c:ptCount val="2"/>
                <c:pt idx="0">
                  <c:v>0.4</c:v>
                </c:pt>
                <c:pt idx="1">
                  <c:v>19.6</c:v>
                </c:pt>
              </c:numCache>
            </c:numRef>
          </c:xVal>
          <c:yVal>
            <c:numRef>
              <c:f>Mellemregninger!$W$4:$W$5</c:f>
              <c:numCache>
                <c:ptCount val="2"/>
                <c:pt idx="0">
                  <c:v>23.5</c:v>
                </c:pt>
                <c:pt idx="1">
                  <c:v>23.5</c:v>
                </c:pt>
              </c:numCache>
            </c:numRef>
          </c:yVal>
          <c:smooth val="0"/>
        </c:ser>
        <c:axId val="38482337"/>
        <c:axId val="10796714"/>
      </c:scatterChart>
      <c:valAx>
        <c:axId val="38482337"/>
        <c:scaling>
          <c:orientation val="minMax"/>
          <c:max val="20"/>
          <c:min val="0"/>
        </c:scaling>
        <c:axPos val="b"/>
        <c:title>
          <c:tx>
            <c:rich>
              <a:bodyPr vert="horz" rot="0" anchor="ctr"/>
              <a:lstStyle/>
              <a:p>
                <a:pPr algn="ctr">
                  <a:defRPr/>
                </a:pPr>
                <a:r>
                  <a:rPr lang="en-US" cap="none" sz="575" b="1" i="0" u="none" baseline="0">
                    <a:latin typeface="Arial"/>
                    <a:ea typeface="Arial"/>
                    <a:cs typeface="Arial"/>
                  </a:rPr>
                  <a:t>Tid</a:t>
                </a:r>
              </a:p>
            </c:rich>
          </c:tx>
          <c:layout/>
          <c:overlay val="0"/>
          <c:spPr>
            <a:noFill/>
            <a:ln>
              <a:noFill/>
            </a:ln>
          </c:spPr>
        </c:title>
        <c:delete val="0"/>
        <c:numFmt formatCode="General" sourceLinked="1"/>
        <c:majorTickMark val="out"/>
        <c:minorTickMark val="none"/>
        <c:tickLblPos val="nextTo"/>
        <c:crossAx val="10796714"/>
        <c:crossesAt val="0"/>
        <c:crossBetween val="midCat"/>
        <c:dispUnits/>
      </c:valAx>
      <c:valAx>
        <c:axId val="10796714"/>
        <c:scaling>
          <c:orientation val="minMax"/>
          <c:max val="30"/>
          <c:min val="0"/>
        </c:scaling>
        <c:axPos val="l"/>
        <c:title>
          <c:tx>
            <c:rich>
              <a:bodyPr vert="horz" rot="-5400000" anchor="ctr"/>
              <a:lstStyle/>
              <a:p>
                <a:pPr algn="ctr">
                  <a:defRPr/>
                </a:pPr>
                <a:r>
                  <a:rPr lang="en-US" cap="none" sz="575" b="1" i="0" u="none" baseline="0">
                    <a:latin typeface="Arial"/>
                    <a:ea typeface="Arial"/>
                    <a:cs typeface="Arial"/>
                  </a:rPr>
                  <a:t>Værdi</a:t>
                </a:r>
              </a:p>
            </c:rich>
          </c:tx>
          <c:layout/>
          <c:overlay val="0"/>
          <c:spPr>
            <a:noFill/>
            <a:ln>
              <a:noFill/>
            </a:ln>
          </c:spPr>
        </c:title>
        <c:delete val="0"/>
        <c:numFmt formatCode="General" sourceLinked="1"/>
        <c:majorTickMark val="out"/>
        <c:minorTickMark val="none"/>
        <c:tickLblPos val="nextTo"/>
        <c:crossAx val="38482337"/>
        <c:crossesAt val="0"/>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Normal- vs. gammafordeling</a:t>
            </a:r>
          </a:p>
        </c:rich>
      </c:tx>
      <c:layout>
        <c:manualLayout>
          <c:xMode val="factor"/>
          <c:yMode val="factor"/>
          <c:x val="0"/>
          <c:y val="0"/>
        </c:manualLayout>
      </c:layout>
      <c:spPr>
        <a:noFill/>
        <a:ln>
          <a:noFill/>
        </a:ln>
      </c:spPr>
    </c:title>
    <c:plotArea>
      <c:layout>
        <c:manualLayout>
          <c:xMode val="edge"/>
          <c:yMode val="edge"/>
          <c:x val="0.03275"/>
          <c:y val="0.12325"/>
          <c:w val="0.9475"/>
          <c:h val="0.82475"/>
        </c:manualLayout>
      </c:layout>
      <c:scatterChart>
        <c:scatterStyle val="smooth"/>
        <c:varyColors val="0"/>
        <c:ser>
          <c:idx val="0"/>
          <c:order val="0"/>
          <c:tx>
            <c:v>K</c:v>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Mellemregninger!$G$7:$G$65</c:f>
              <c:numCache>
                <c:ptCount val="59"/>
                <c:pt idx="0">
                  <c:v>-1</c:v>
                </c:pt>
                <c:pt idx="1">
                  <c:v>-0.8999999999999999</c:v>
                </c:pt>
                <c:pt idx="2">
                  <c:v>-0.7999999999999998</c:v>
                </c:pt>
                <c:pt idx="3">
                  <c:v>-0.7000000000000002</c:v>
                </c:pt>
                <c:pt idx="4">
                  <c:v>-0.6000000000000001</c:v>
                </c:pt>
                <c:pt idx="5">
                  <c:v>-0.5</c:v>
                </c:pt>
                <c:pt idx="6">
                  <c:v>-0.3999999999999999</c:v>
                </c:pt>
                <c:pt idx="7">
                  <c:v>-0.2999999999999998</c:v>
                </c:pt>
                <c:pt idx="8">
                  <c:v>-0.20000000000000018</c:v>
                </c:pt>
                <c:pt idx="9">
                  <c:v>-0.10000000000000009</c:v>
                </c:pt>
                <c:pt idx="10">
                  <c:v>1E-06</c:v>
                </c:pt>
                <c:pt idx="11">
                  <c:v>0.10000000000000009</c:v>
                </c:pt>
                <c:pt idx="12">
                  <c:v>0.19999999999999996</c:v>
                </c:pt>
                <c:pt idx="13">
                  <c:v>0.30000000000000004</c:v>
                </c:pt>
                <c:pt idx="14">
                  <c:v>0.3999999999999999</c:v>
                </c:pt>
                <c:pt idx="15">
                  <c:v>0.5</c:v>
                </c:pt>
                <c:pt idx="16">
                  <c:v>0.6000000000000001</c:v>
                </c:pt>
                <c:pt idx="17">
                  <c:v>0.7</c:v>
                </c:pt>
                <c:pt idx="18">
                  <c:v>0.8</c:v>
                </c:pt>
                <c:pt idx="19">
                  <c:v>0.8999999999999999</c:v>
                </c:pt>
                <c:pt idx="20">
                  <c:v>1.0000000000000018</c:v>
                </c:pt>
                <c:pt idx="21">
                  <c:v>1.1000000000000016</c:v>
                </c:pt>
                <c:pt idx="22">
                  <c:v>1.2000000000000015</c:v>
                </c:pt>
                <c:pt idx="23">
                  <c:v>1.3000000000000016</c:v>
                </c:pt>
                <c:pt idx="24">
                  <c:v>1.4000000000000017</c:v>
                </c:pt>
                <c:pt idx="25">
                  <c:v>1.5000000000000016</c:v>
                </c:pt>
                <c:pt idx="26">
                  <c:v>1.8000000000000016</c:v>
                </c:pt>
                <c:pt idx="27">
                  <c:v>1.9000000000000015</c:v>
                </c:pt>
                <c:pt idx="28">
                  <c:v>2</c:v>
                </c:pt>
                <c:pt idx="29">
                  <c:v>2.1000000000000014</c:v>
                </c:pt>
                <c:pt idx="30">
                  <c:v>2.2000000000000015</c:v>
                </c:pt>
                <c:pt idx="31">
                  <c:v>2.3000000000000016</c:v>
                </c:pt>
                <c:pt idx="32">
                  <c:v>2.4000000000000017</c:v>
                </c:pt>
                <c:pt idx="33">
                  <c:v>2.5000000000000018</c:v>
                </c:pt>
                <c:pt idx="34">
                  <c:v>2.6000000000000014</c:v>
                </c:pt>
                <c:pt idx="35">
                  <c:v>2.7000000000000015</c:v>
                </c:pt>
                <c:pt idx="36">
                  <c:v>2.8000000000000016</c:v>
                </c:pt>
                <c:pt idx="37">
                  <c:v>2.9000000000000012</c:v>
                </c:pt>
                <c:pt idx="38">
                  <c:v>3</c:v>
                </c:pt>
                <c:pt idx="39">
                  <c:v>3.1</c:v>
                </c:pt>
                <c:pt idx="40">
                  <c:v>3.2</c:v>
                </c:pt>
                <c:pt idx="41">
                  <c:v>3.3</c:v>
                </c:pt>
                <c:pt idx="42">
                  <c:v>3.4</c:v>
                </c:pt>
                <c:pt idx="43">
                  <c:v>3.5</c:v>
                </c:pt>
                <c:pt idx="44">
                  <c:v>3.6</c:v>
                </c:pt>
                <c:pt idx="45">
                  <c:v>3.7</c:v>
                </c:pt>
                <c:pt idx="46">
                  <c:v>3.8</c:v>
                </c:pt>
                <c:pt idx="47">
                  <c:v>3.9</c:v>
                </c:pt>
                <c:pt idx="48">
                  <c:v>4</c:v>
                </c:pt>
                <c:pt idx="49">
                  <c:v>4.1</c:v>
                </c:pt>
                <c:pt idx="50">
                  <c:v>4.2</c:v>
                </c:pt>
                <c:pt idx="51">
                  <c:v>4.3</c:v>
                </c:pt>
                <c:pt idx="52">
                  <c:v>4.4</c:v>
                </c:pt>
                <c:pt idx="53">
                  <c:v>4.5</c:v>
                </c:pt>
                <c:pt idx="54">
                  <c:v>4.6</c:v>
                </c:pt>
                <c:pt idx="55">
                  <c:v>4.7</c:v>
                </c:pt>
                <c:pt idx="56">
                  <c:v>4.8</c:v>
                </c:pt>
                <c:pt idx="57">
                  <c:v>4.9</c:v>
                </c:pt>
                <c:pt idx="58">
                  <c:v>5</c:v>
                </c:pt>
              </c:numCache>
            </c:numRef>
          </c:xVal>
          <c:yVal>
            <c:numRef>
              <c:f>Mellemregninger!$K$7:$K$65</c:f>
              <c:numCache>
                <c:ptCount val="59"/>
                <c:pt idx="0">
                  <c:v>0.017528300493568537</c:v>
                </c:pt>
                <c:pt idx="1">
                  <c:v>0.022394530294842896</c:v>
                </c:pt>
                <c:pt idx="2">
                  <c:v>0.028327037741601183</c:v>
                </c:pt>
                <c:pt idx="3">
                  <c:v>0.03547459284623142</c:v>
                </c:pt>
                <c:pt idx="4">
                  <c:v>0.043983595980427184</c:v>
                </c:pt>
                <c:pt idx="5">
                  <c:v>0.05399096651318805</c:v>
                </c:pt>
                <c:pt idx="6">
                  <c:v>0.06561581477467658</c:v>
                </c:pt>
                <c:pt idx="7">
                  <c:v>0.07895015830089418</c:v>
                </c:pt>
                <c:pt idx="8">
                  <c:v>0.09404907737688689</c:v>
                </c:pt>
                <c:pt idx="9">
                  <c:v>0.11092083467945553</c:v>
                </c:pt>
                <c:pt idx="10">
                  <c:v>0.12951778994236615</c:v>
                </c:pt>
                <c:pt idx="11">
                  <c:v>0.14972746563574485</c:v>
                </c:pt>
                <c:pt idx="12">
                  <c:v>0.17136859204780733</c:v>
                </c:pt>
                <c:pt idx="13">
                  <c:v>0.19418605498321292</c:v>
                </c:pt>
                <c:pt idx="14">
                  <c:v>0.2178521770325505</c:v>
                </c:pt>
                <c:pt idx="15">
                  <c:v>0.24197072451914334</c:v>
                </c:pt>
                <c:pt idx="16">
                  <c:v>0.2660852498987548</c:v>
                </c:pt>
                <c:pt idx="17">
                  <c:v>0.2896915527614827</c:v>
                </c:pt>
                <c:pt idx="18">
                  <c:v>0.3122539333667612</c:v>
                </c:pt>
                <c:pt idx="19">
                  <c:v>0.3332246028917996</c:v>
                </c:pt>
                <c:pt idx="20">
                  <c:v>0.3520653267642998</c:v>
                </c:pt>
                <c:pt idx="21">
                  <c:v>0.36827014030332356</c:v>
                </c:pt>
                <c:pt idx="22">
                  <c:v>0.3813878154605242</c:v>
                </c:pt>
                <c:pt idx="23">
                  <c:v>0.39104269397545594</c:v>
                </c:pt>
                <c:pt idx="24">
                  <c:v>0.3969525474770118</c:v>
                </c:pt>
                <c:pt idx="25">
                  <c:v>0.39894228040143265</c:v>
                </c:pt>
                <c:pt idx="26">
                  <c:v>0.38138781546052386</c:v>
                </c:pt>
                <c:pt idx="27">
                  <c:v>0.36827014030332306</c:v>
                </c:pt>
                <c:pt idx="28">
                  <c:v>0.35206532676429947</c:v>
                </c:pt>
                <c:pt idx="29">
                  <c:v>0.33322460289179934</c:v>
                </c:pt>
                <c:pt idx="30">
                  <c:v>0.31225393336676094</c:v>
                </c:pt>
                <c:pt idx="31">
                  <c:v>0.28969155276148234</c:v>
                </c:pt>
                <c:pt idx="32">
                  <c:v>0.2660852498987544</c:v>
                </c:pt>
                <c:pt idx="33">
                  <c:v>0.2419707245191429</c:v>
                </c:pt>
                <c:pt idx="34">
                  <c:v>0.2178521770325502</c:v>
                </c:pt>
                <c:pt idx="35">
                  <c:v>0.19418605498321256</c:v>
                </c:pt>
                <c:pt idx="36">
                  <c:v>0.171368592047807</c:v>
                </c:pt>
                <c:pt idx="37">
                  <c:v>0.1497274656357446</c:v>
                </c:pt>
                <c:pt idx="38">
                  <c:v>0.12951759566589172</c:v>
                </c:pt>
                <c:pt idx="39">
                  <c:v>0.11092083467945553</c:v>
                </c:pt>
                <c:pt idx="40">
                  <c:v>0.09404907737688689</c:v>
                </c:pt>
                <c:pt idx="41">
                  <c:v>0.07895015830089418</c:v>
                </c:pt>
                <c:pt idx="42">
                  <c:v>0.06561581477467658</c:v>
                </c:pt>
                <c:pt idx="43">
                  <c:v>0.05399096651318805</c:v>
                </c:pt>
                <c:pt idx="44">
                  <c:v>0.043983595980427184</c:v>
                </c:pt>
                <c:pt idx="45">
                  <c:v>0.03547459284623142</c:v>
                </c:pt>
                <c:pt idx="46">
                  <c:v>0.028327037741601183</c:v>
                </c:pt>
                <c:pt idx="47">
                  <c:v>0.022394530294842896</c:v>
                </c:pt>
                <c:pt idx="48">
                  <c:v>0.017528300493568537</c:v>
                </c:pt>
                <c:pt idx="49">
                  <c:v>0.013582969233685632</c:v>
                </c:pt>
                <c:pt idx="50">
                  <c:v>0.01042093481442259</c:v>
                </c:pt>
                <c:pt idx="51">
                  <c:v>0.007915451582979967</c:v>
                </c:pt>
                <c:pt idx="52">
                  <c:v>0.005952532419775848</c:v>
                </c:pt>
                <c:pt idx="53">
                  <c:v>0.004431848411938007</c:v>
                </c:pt>
                <c:pt idx="54">
                  <c:v>0.0032668190561999243</c:v>
                </c:pt>
                <c:pt idx="55">
                  <c:v>0.00238408820146484</c:v>
                </c:pt>
                <c:pt idx="56">
                  <c:v>0.001722568939053681</c:v>
                </c:pt>
                <c:pt idx="57">
                  <c:v>0.0012322191684730175</c:v>
                </c:pt>
                <c:pt idx="58">
                  <c:v>0.0008726826950457599</c:v>
                </c:pt>
              </c:numCache>
            </c:numRef>
          </c:yVal>
          <c:smooth val="1"/>
        </c:ser>
        <c:ser>
          <c:idx val="1"/>
          <c:order val="1"/>
          <c:tx>
            <c:v>L</c:v>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Mellemregninger!$G$35:$G$85</c:f>
              <c:numCache>
                <c:ptCount val="51"/>
                <c:pt idx="0">
                  <c:v>2</c:v>
                </c:pt>
                <c:pt idx="1">
                  <c:v>2.1000000000000014</c:v>
                </c:pt>
                <c:pt idx="2">
                  <c:v>2.2000000000000015</c:v>
                </c:pt>
                <c:pt idx="3">
                  <c:v>2.3000000000000016</c:v>
                </c:pt>
                <c:pt idx="4">
                  <c:v>2.4000000000000017</c:v>
                </c:pt>
                <c:pt idx="5">
                  <c:v>2.5000000000000018</c:v>
                </c:pt>
                <c:pt idx="6">
                  <c:v>2.6000000000000014</c:v>
                </c:pt>
                <c:pt idx="7">
                  <c:v>2.7000000000000015</c:v>
                </c:pt>
                <c:pt idx="8">
                  <c:v>2.8000000000000016</c:v>
                </c:pt>
                <c:pt idx="9">
                  <c:v>2.9000000000000012</c:v>
                </c:pt>
                <c:pt idx="10">
                  <c:v>3</c:v>
                </c:pt>
                <c:pt idx="11">
                  <c:v>3.1</c:v>
                </c:pt>
                <c:pt idx="12">
                  <c:v>3.2</c:v>
                </c:pt>
                <c:pt idx="13">
                  <c:v>3.3</c:v>
                </c:pt>
                <c:pt idx="14">
                  <c:v>3.4</c:v>
                </c:pt>
                <c:pt idx="15">
                  <c:v>3.5</c:v>
                </c:pt>
                <c:pt idx="16">
                  <c:v>3.6</c:v>
                </c:pt>
                <c:pt idx="17">
                  <c:v>3.7</c:v>
                </c:pt>
                <c:pt idx="18">
                  <c:v>3.8</c:v>
                </c:pt>
                <c:pt idx="19">
                  <c:v>3.9</c:v>
                </c:pt>
                <c:pt idx="20">
                  <c:v>4</c:v>
                </c:pt>
                <c:pt idx="21">
                  <c:v>4.1</c:v>
                </c:pt>
                <c:pt idx="22">
                  <c:v>4.2</c:v>
                </c:pt>
                <c:pt idx="23">
                  <c:v>4.3</c:v>
                </c:pt>
                <c:pt idx="24">
                  <c:v>4.4</c:v>
                </c:pt>
                <c:pt idx="25">
                  <c:v>4.5</c:v>
                </c:pt>
                <c:pt idx="26">
                  <c:v>4.6</c:v>
                </c:pt>
                <c:pt idx="27">
                  <c:v>4.7</c:v>
                </c:pt>
                <c:pt idx="28">
                  <c:v>4.8</c:v>
                </c:pt>
                <c:pt idx="29">
                  <c:v>4.9</c:v>
                </c:pt>
                <c:pt idx="30">
                  <c:v>5</c:v>
                </c:pt>
                <c:pt idx="31">
                  <c:v>5.1</c:v>
                </c:pt>
                <c:pt idx="32">
                  <c:v>5.199999999999999</c:v>
                </c:pt>
                <c:pt idx="33">
                  <c:v>5.299999999999999</c:v>
                </c:pt>
                <c:pt idx="34">
                  <c:v>5.399999999999999</c:v>
                </c:pt>
                <c:pt idx="35">
                  <c:v>5.499999999999998</c:v>
                </c:pt>
                <c:pt idx="36">
                  <c:v>5.599999999999998</c:v>
                </c:pt>
                <c:pt idx="37">
                  <c:v>5.6999999999999975</c:v>
                </c:pt>
                <c:pt idx="38">
                  <c:v>5.799999999999997</c:v>
                </c:pt>
                <c:pt idx="39">
                  <c:v>5.899999999999997</c:v>
                </c:pt>
                <c:pt idx="40">
                  <c:v>5.9999999999999964</c:v>
                </c:pt>
                <c:pt idx="41">
                  <c:v>6.099999999999996</c:v>
                </c:pt>
                <c:pt idx="42">
                  <c:v>6.199999999999996</c:v>
                </c:pt>
                <c:pt idx="43">
                  <c:v>6.299999999999995</c:v>
                </c:pt>
                <c:pt idx="44">
                  <c:v>6.399999999999995</c:v>
                </c:pt>
                <c:pt idx="45">
                  <c:v>6.499999999999995</c:v>
                </c:pt>
                <c:pt idx="46">
                  <c:v>6.599999999999994</c:v>
                </c:pt>
                <c:pt idx="47">
                  <c:v>6.699999999999994</c:v>
                </c:pt>
                <c:pt idx="48">
                  <c:v>6.799999999999994</c:v>
                </c:pt>
                <c:pt idx="49">
                  <c:v>6.899999999999993</c:v>
                </c:pt>
                <c:pt idx="50">
                  <c:v>6.999999999999993</c:v>
                </c:pt>
              </c:numCache>
            </c:numRef>
          </c:xVal>
          <c:yVal>
            <c:numRef>
              <c:f>Mellemregninger!$L$35:$L$85</c:f>
              <c:numCache>
                <c:ptCount val="51"/>
                <c:pt idx="0">
                  <c:v>0.0009684491216181087</c:v>
                </c:pt>
                <c:pt idx="1">
                  <c:v>0.0015967026664026425</c:v>
                </c:pt>
                <c:pt idx="2">
                  <c:v>0.0025793373014666703</c:v>
                </c:pt>
                <c:pt idx="3">
                  <c:v>0.004082527081964475</c:v>
                </c:pt>
                <c:pt idx="4">
                  <c:v>0.0063312120170543355</c:v>
                </c:pt>
                <c:pt idx="5">
                  <c:v>0.009620142107471844</c:v>
                </c:pt>
                <c:pt idx="6">
                  <c:v>0.014322306547697871</c:v>
                </c:pt>
                <c:pt idx="7">
                  <c:v>0.020892061217045847</c:v>
                </c:pt>
                <c:pt idx="8">
                  <c:v>0.02985977025112898</c:v>
                </c:pt>
                <c:pt idx="9">
                  <c:v>0.04181465147022982</c:v>
                </c:pt>
                <c:pt idx="10">
                  <c:v>0.057372972058433</c:v>
                </c:pt>
                <c:pt idx="11">
                  <c:v>0.07712995216169723</c:v>
                </c:pt>
                <c:pt idx="12">
                  <c:v>0.10159576932727638</c:v>
                </c:pt>
                <c:pt idx="13">
                  <c:v>0.13111881994872568</c:v>
                </c:pt>
                <c:pt idx="14">
                  <c:v>0.16580258143722384</c:v>
                </c:pt>
                <c:pt idx="15">
                  <c:v>0.20542551821266886</c:v>
                </c:pt>
                <c:pt idx="16">
                  <c:v>0.2493758204020002</c:v>
                </c:pt>
                <c:pt idx="17">
                  <c:v>0.2966136544502865</c:v>
                </c:pt>
                <c:pt idx="18">
                  <c:v>0.3456724635987761</c:v>
                </c:pt>
                <c:pt idx="19">
                  <c:v>0.39470740790642955</c:v>
                </c:pt>
                <c:pt idx="20">
                  <c:v>0.44159344402723766</c:v>
                </c:pt>
                <c:pt idx="21">
                  <c:v>0.48406847965255345</c:v>
                </c:pt>
                <c:pt idx="22">
                  <c:v>0.519909602450691</c:v>
                </c:pt>
                <c:pt idx="23">
                  <c:v>0.5471239427774459</c:v>
                </c:pt>
                <c:pt idx="24">
                  <c:v>0.5641316284718014</c:v>
                </c:pt>
                <c:pt idx="25">
                  <c:v>0.5699175434306181</c:v>
                </c:pt>
                <c:pt idx="26">
                  <c:v>0.5641316284718014</c:v>
                </c:pt>
                <c:pt idx="27">
                  <c:v>0.5471239427774459</c:v>
                </c:pt>
                <c:pt idx="28">
                  <c:v>0.519909602450691</c:v>
                </c:pt>
                <c:pt idx="29">
                  <c:v>0.48406847965255345</c:v>
                </c:pt>
                <c:pt idx="30">
                  <c:v>0.44159344402723766</c:v>
                </c:pt>
                <c:pt idx="31">
                  <c:v>0.3947074079064298</c:v>
                </c:pt>
                <c:pt idx="32">
                  <c:v>0.34567246359877657</c:v>
                </c:pt>
                <c:pt idx="33">
                  <c:v>0.2966136544502869</c:v>
                </c:pt>
                <c:pt idx="34">
                  <c:v>0.24937582040200085</c:v>
                </c:pt>
                <c:pt idx="35">
                  <c:v>0.2054255182126696</c:v>
                </c:pt>
                <c:pt idx="36">
                  <c:v>0.1658025814372247</c:v>
                </c:pt>
                <c:pt idx="37">
                  <c:v>0.13111881994872654</c:v>
                </c:pt>
                <c:pt idx="38">
                  <c:v>0.10159576932727711</c:v>
                </c:pt>
                <c:pt idx="39">
                  <c:v>0.0771299521616979</c:v>
                </c:pt>
                <c:pt idx="40">
                  <c:v>0.05737297205843361</c:v>
                </c:pt>
                <c:pt idx="41">
                  <c:v>0.041814651470230176</c:v>
                </c:pt>
                <c:pt idx="42">
                  <c:v>0.02985977025112926</c:v>
                </c:pt>
                <c:pt idx="43">
                  <c:v>0.020892061217046086</c:v>
                </c:pt>
                <c:pt idx="44">
                  <c:v>0.01432230654769807</c:v>
                </c:pt>
                <c:pt idx="45">
                  <c:v>0.009620142107471981</c:v>
                </c:pt>
                <c:pt idx="46">
                  <c:v>0.006331212017054447</c:v>
                </c:pt>
                <c:pt idx="47">
                  <c:v>0.004082527081964558</c:v>
                </c:pt>
                <c:pt idx="48">
                  <c:v>0.00257933730146673</c:v>
                </c:pt>
                <c:pt idx="49">
                  <c:v>0.0015967026664026837</c:v>
                </c:pt>
                <c:pt idx="50">
                  <c:v>0.0009684491216181442</c:v>
                </c:pt>
              </c:numCache>
            </c:numRef>
          </c:yVal>
          <c:smooth val="1"/>
        </c:ser>
        <c:ser>
          <c:idx val="2"/>
          <c:order val="2"/>
          <c:tx>
            <c:v>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Mellemregninger!$G$17:$G$85</c:f>
              <c:numCache>
                <c:ptCount val="69"/>
                <c:pt idx="0">
                  <c:v>1E-06</c:v>
                </c:pt>
                <c:pt idx="1">
                  <c:v>0.10000000000000009</c:v>
                </c:pt>
                <c:pt idx="2">
                  <c:v>0.19999999999999996</c:v>
                </c:pt>
                <c:pt idx="3">
                  <c:v>0.30000000000000004</c:v>
                </c:pt>
                <c:pt idx="4">
                  <c:v>0.3999999999999999</c:v>
                </c:pt>
                <c:pt idx="5">
                  <c:v>0.5</c:v>
                </c:pt>
                <c:pt idx="6">
                  <c:v>0.6000000000000001</c:v>
                </c:pt>
                <c:pt idx="7">
                  <c:v>0.7</c:v>
                </c:pt>
                <c:pt idx="8">
                  <c:v>0.8</c:v>
                </c:pt>
                <c:pt idx="9">
                  <c:v>0.8999999999999999</c:v>
                </c:pt>
                <c:pt idx="10">
                  <c:v>1.0000000000000018</c:v>
                </c:pt>
                <c:pt idx="11">
                  <c:v>1.1000000000000016</c:v>
                </c:pt>
                <c:pt idx="12">
                  <c:v>1.2000000000000015</c:v>
                </c:pt>
                <c:pt idx="13">
                  <c:v>1.3000000000000016</c:v>
                </c:pt>
                <c:pt idx="14">
                  <c:v>1.4000000000000017</c:v>
                </c:pt>
                <c:pt idx="15">
                  <c:v>1.5000000000000016</c:v>
                </c:pt>
                <c:pt idx="16">
                  <c:v>1.8000000000000016</c:v>
                </c:pt>
                <c:pt idx="17">
                  <c:v>1.9000000000000015</c:v>
                </c:pt>
                <c:pt idx="18">
                  <c:v>2</c:v>
                </c:pt>
                <c:pt idx="19">
                  <c:v>2.1000000000000014</c:v>
                </c:pt>
                <c:pt idx="20">
                  <c:v>2.2000000000000015</c:v>
                </c:pt>
                <c:pt idx="21">
                  <c:v>2.3000000000000016</c:v>
                </c:pt>
                <c:pt idx="22">
                  <c:v>2.4000000000000017</c:v>
                </c:pt>
                <c:pt idx="23">
                  <c:v>2.5000000000000018</c:v>
                </c:pt>
                <c:pt idx="24">
                  <c:v>2.6000000000000014</c:v>
                </c:pt>
                <c:pt idx="25">
                  <c:v>2.7000000000000015</c:v>
                </c:pt>
                <c:pt idx="26">
                  <c:v>2.8000000000000016</c:v>
                </c:pt>
                <c:pt idx="27">
                  <c:v>2.9000000000000012</c:v>
                </c:pt>
                <c:pt idx="28">
                  <c:v>3</c:v>
                </c:pt>
                <c:pt idx="29">
                  <c:v>3.1</c:v>
                </c:pt>
                <c:pt idx="30">
                  <c:v>3.2</c:v>
                </c:pt>
                <c:pt idx="31">
                  <c:v>3.3</c:v>
                </c:pt>
                <c:pt idx="32">
                  <c:v>3.4</c:v>
                </c:pt>
                <c:pt idx="33">
                  <c:v>3.5</c:v>
                </c:pt>
                <c:pt idx="34">
                  <c:v>3.6</c:v>
                </c:pt>
                <c:pt idx="35">
                  <c:v>3.7</c:v>
                </c:pt>
                <c:pt idx="36">
                  <c:v>3.8</c:v>
                </c:pt>
                <c:pt idx="37">
                  <c:v>3.9</c:v>
                </c:pt>
                <c:pt idx="38">
                  <c:v>4</c:v>
                </c:pt>
                <c:pt idx="39">
                  <c:v>4.1</c:v>
                </c:pt>
                <c:pt idx="40">
                  <c:v>4.2</c:v>
                </c:pt>
                <c:pt idx="41">
                  <c:v>4.3</c:v>
                </c:pt>
                <c:pt idx="42">
                  <c:v>4.4</c:v>
                </c:pt>
                <c:pt idx="43">
                  <c:v>4.5</c:v>
                </c:pt>
                <c:pt idx="44">
                  <c:v>4.6</c:v>
                </c:pt>
                <c:pt idx="45">
                  <c:v>4.7</c:v>
                </c:pt>
                <c:pt idx="46">
                  <c:v>4.8</c:v>
                </c:pt>
                <c:pt idx="47">
                  <c:v>4.9</c:v>
                </c:pt>
                <c:pt idx="48">
                  <c:v>5</c:v>
                </c:pt>
                <c:pt idx="49">
                  <c:v>5.1</c:v>
                </c:pt>
                <c:pt idx="50">
                  <c:v>5.199999999999999</c:v>
                </c:pt>
                <c:pt idx="51">
                  <c:v>5.299999999999999</c:v>
                </c:pt>
                <c:pt idx="52">
                  <c:v>5.399999999999999</c:v>
                </c:pt>
                <c:pt idx="53">
                  <c:v>5.499999999999998</c:v>
                </c:pt>
                <c:pt idx="54">
                  <c:v>5.599999999999998</c:v>
                </c:pt>
                <c:pt idx="55">
                  <c:v>5.6999999999999975</c:v>
                </c:pt>
                <c:pt idx="56">
                  <c:v>5.799999999999997</c:v>
                </c:pt>
                <c:pt idx="57">
                  <c:v>5.899999999999997</c:v>
                </c:pt>
                <c:pt idx="58">
                  <c:v>5.9999999999999964</c:v>
                </c:pt>
                <c:pt idx="59">
                  <c:v>6.099999999999996</c:v>
                </c:pt>
                <c:pt idx="60">
                  <c:v>6.199999999999996</c:v>
                </c:pt>
                <c:pt idx="61">
                  <c:v>6.299999999999995</c:v>
                </c:pt>
                <c:pt idx="62">
                  <c:v>6.399999999999995</c:v>
                </c:pt>
                <c:pt idx="63">
                  <c:v>6.499999999999995</c:v>
                </c:pt>
                <c:pt idx="64">
                  <c:v>6.599999999999994</c:v>
                </c:pt>
                <c:pt idx="65">
                  <c:v>6.699999999999994</c:v>
                </c:pt>
                <c:pt idx="66">
                  <c:v>6.799999999999994</c:v>
                </c:pt>
                <c:pt idx="67">
                  <c:v>6.899999999999993</c:v>
                </c:pt>
                <c:pt idx="68">
                  <c:v>6.999999999999993</c:v>
                </c:pt>
              </c:numCache>
            </c:numRef>
          </c:xVal>
          <c:yVal>
            <c:numRef>
              <c:f>Mellemregninger!$N$17:$N$85</c:f>
              <c:numCache>
                <c:ptCount val="69"/>
                <c:pt idx="0">
                  <c:v>1.0539944401942347E-07</c:v>
                </c:pt>
                <c:pt idx="1">
                  <c:v>0.012757456535983805</c:v>
                </c:pt>
                <c:pt idx="2">
                  <c:v>0.029957246269219653</c:v>
                </c:pt>
                <c:pt idx="3">
                  <c:v>0.051424857403185587</c:v>
                </c:pt>
                <c:pt idx="4">
                  <c:v>0.07675468619158275</c:v>
                </c:pt>
                <c:pt idx="5">
                  <c:v>0.10534143974388448</c:v>
                </c:pt>
                <c:pt idx="6">
                  <c:v>0.13642174120244502</c:v>
                </c:pt>
                <c:pt idx="7">
                  <c:v>0.16912193615189958</c:v>
                </c:pt>
                <c:pt idx="8">
                  <c:v>0.2025082285200759</c:v>
                </c:pt>
                <c:pt idx="9">
                  <c:v>0.23563567451948403</c:v>
                </c:pt>
                <c:pt idx="10">
                  <c:v>0.26759315077052676</c:v>
                </c:pt>
                <c:pt idx="11">
                  <c:v>0.29754210841928574</c:v>
                </c:pt>
                <c:pt idx="12">
                  <c:v>0.32474765450313664</c:v>
                </c:pt>
                <c:pt idx="13">
                  <c:v>0.34860120568512765</c:v>
                </c:pt>
                <c:pt idx="14">
                  <c:v>0.36863459150324396</c:v>
                </c:pt>
                <c:pt idx="15">
                  <c:v>0.3845260136960238</c:v>
                </c:pt>
                <c:pt idx="16">
                  <c:v>0.4062550649411822</c:v>
                </c:pt>
                <c:pt idx="17">
                  <c:v>0.40511843689600224</c:v>
                </c:pt>
                <c:pt idx="18">
                  <c:v>0.4001876808063988</c:v>
                </c:pt>
                <c:pt idx="19">
                  <c:v>0.3918177374718486</c:v>
                </c:pt>
                <c:pt idx="20">
                  <c:v>0.38041444632589794</c:v>
                </c:pt>
                <c:pt idx="21">
                  <c:v>0.36641568002200087</c:v>
                </c:pt>
                <c:pt idx="22">
                  <c:v>0.3502739773930905</c:v>
                </c:pt>
                <c:pt idx="23">
                  <c:v>0.33244116704834176</c:v>
                </c:pt>
                <c:pt idx="24">
                  <c:v>0.31335529263553275</c:v>
                </c:pt>
                <c:pt idx="25">
                  <c:v>0.2934299886412779</c:v>
                </c:pt>
                <c:pt idx="26">
                  <c:v>0.27304631755623154</c:v>
                </c:pt>
                <c:pt idx="27">
                  <c:v>0.2525469677926274</c:v>
                </c:pt>
                <c:pt idx="28">
                  <c:v>0.232232627297079</c:v>
                </c:pt>
                <c:pt idx="29">
                  <c:v>0.21236028910520371</c:v>
                </c:pt>
                <c:pt idx="30">
                  <c:v>0.1931432097110387</c:v>
                </c:pt>
                <c:pt idx="31">
                  <c:v>0.1747522258930742</c:v>
                </c:pt>
                <c:pt idx="32">
                  <c:v>0.1573181369812231</c:v>
                </c:pt>
                <c:pt idx="33">
                  <c:v>0.14093487380851205</c:v>
                </c:pt>
                <c:pt idx="34">
                  <c:v>0.12566319925507421</c:v>
                </c:pt>
                <c:pt idx="35">
                  <c:v>0.11153471515696112</c:v>
                </c:pt>
                <c:pt idx="36">
                  <c:v>0.09855598363035412</c:v>
                </c:pt>
                <c:pt idx="37">
                  <c:v>0.08671260523483457</c:v>
                </c:pt>
                <c:pt idx="38">
                  <c:v>0.07597313003260779</c:v>
                </c:pt>
                <c:pt idx="39">
                  <c:v>0.06629270912434654</c:v>
                </c:pt>
                <c:pt idx="40">
                  <c:v>0.057616422712207314</c:v>
                </c:pt>
                <c:pt idx="41">
                  <c:v>0.049882245583147196</c:v>
                </c:pt>
                <c:pt idx="42">
                  <c:v>0.043023631857555554</c:v>
                </c:pt>
                <c:pt idx="43">
                  <c:v>0.0369717178931832</c:v>
                </c:pt>
                <c:pt idx="44">
                  <c:v>0.03165715554319583</c:v>
                </c:pt>
                <c:pt idx="45">
                  <c:v>0.02701159784272008</c:v>
                </c:pt>
                <c:pt idx="46">
                  <c:v>0.022968866027444773</c:v>
                </c:pt>
                <c:pt idx="47">
                  <c:v>0.019465831001770448</c:v>
                </c:pt>
                <c:pt idx="48">
                  <c:v>0.016443044415896554</c:v>
                </c:pt>
                <c:pt idx="49">
                  <c:v>0.013845154812111023</c:v>
                </c:pt>
                <c:pt idx="50">
                  <c:v>0.011621143261875883</c:v>
                </c:pt>
                <c:pt idx="51">
                  <c:v>0.009724410897587889</c:v>
                </c:pt>
                <c:pt idx="52">
                  <c:v>0.008112748059405688</c:v>
                </c:pt>
                <c:pt idx="53">
                  <c:v>0.006748211691926544</c:v>
                </c:pt>
                <c:pt idx="54">
                  <c:v>0.005596934352544777</c:v>
                </c:pt>
                <c:pt idx="55">
                  <c:v>0.004628884901821903</c:v>
                </c:pt>
                <c:pt idx="56">
                  <c:v>0.0038175977633023855</c:v>
                </c:pt>
                <c:pt idx="57">
                  <c:v>0.003139884656603628</c:v>
                </c:pt>
                <c:pt idx="58">
                  <c:v>0.002575539983033418</c:v>
                </c:pt>
              </c:numCache>
            </c:numRef>
          </c:yVal>
          <c:smooth val="1"/>
        </c:ser>
        <c:ser>
          <c:idx val="4"/>
          <c:order val="3"/>
          <c:tx>
            <c:v>P</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Mellemregninger!$G$17:$G$85</c:f>
              <c:numCache>
                <c:ptCount val="69"/>
                <c:pt idx="0">
                  <c:v>1E-06</c:v>
                </c:pt>
                <c:pt idx="1">
                  <c:v>0.10000000000000009</c:v>
                </c:pt>
                <c:pt idx="2">
                  <c:v>0.19999999999999996</c:v>
                </c:pt>
                <c:pt idx="3">
                  <c:v>0.30000000000000004</c:v>
                </c:pt>
                <c:pt idx="4">
                  <c:v>0.3999999999999999</c:v>
                </c:pt>
                <c:pt idx="5">
                  <c:v>0.5</c:v>
                </c:pt>
                <c:pt idx="6">
                  <c:v>0.6000000000000001</c:v>
                </c:pt>
                <c:pt idx="7">
                  <c:v>0.7</c:v>
                </c:pt>
                <c:pt idx="8">
                  <c:v>0.8</c:v>
                </c:pt>
                <c:pt idx="9">
                  <c:v>0.8999999999999999</c:v>
                </c:pt>
                <c:pt idx="10">
                  <c:v>1.0000000000000018</c:v>
                </c:pt>
                <c:pt idx="11">
                  <c:v>1.1000000000000016</c:v>
                </c:pt>
                <c:pt idx="12">
                  <c:v>1.2000000000000015</c:v>
                </c:pt>
                <c:pt idx="13">
                  <c:v>1.3000000000000016</c:v>
                </c:pt>
                <c:pt idx="14">
                  <c:v>1.4000000000000017</c:v>
                </c:pt>
                <c:pt idx="15">
                  <c:v>1.5000000000000016</c:v>
                </c:pt>
                <c:pt idx="16">
                  <c:v>1.8000000000000016</c:v>
                </c:pt>
                <c:pt idx="17">
                  <c:v>1.9000000000000015</c:v>
                </c:pt>
                <c:pt idx="18">
                  <c:v>2</c:v>
                </c:pt>
                <c:pt idx="19">
                  <c:v>2.1000000000000014</c:v>
                </c:pt>
                <c:pt idx="20">
                  <c:v>2.2000000000000015</c:v>
                </c:pt>
                <c:pt idx="21">
                  <c:v>2.3000000000000016</c:v>
                </c:pt>
                <c:pt idx="22">
                  <c:v>2.4000000000000017</c:v>
                </c:pt>
                <c:pt idx="23">
                  <c:v>2.5000000000000018</c:v>
                </c:pt>
                <c:pt idx="24">
                  <c:v>2.6000000000000014</c:v>
                </c:pt>
                <c:pt idx="25">
                  <c:v>2.7000000000000015</c:v>
                </c:pt>
                <c:pt idx="26">
                  <c:v>2.8000000000000016</c:v>
                </c:pt>
                <c:pt idx="27">
                  <c:v>2.9000000000000012</c:v>
                </c:pt>
                <c:pt idx="28">
                  <c:v>3</c:v>
                </c:pt>
                <c:pt idx="29">
                  <c:v>3.1</c:v>
                </c:pt>
                <c:pt idx="30">
                  <c:v>3.2</c:v>
                </c:pt>
                <c:pt idx="31">
                  <c:v>3.3</c:v>
                </c:pt>
                <c:pt idx="32">
                  <c:v>3.4</c:v>
                </c:pt>
                <c:pt idx="33">
                  <c:v>3.5</c:v>
                </c:pt>
                <c:pt idx="34">
                  <c:v>3.6</c:v>
                </c:pt>
                <c:pt idx="35">
                  <c:v>3.7</c:v>
                </c:pt>
                <c:pt idx="36">
                  <c:v>3.8</c:v>
                </c:pt>
                <c:pt idx="37">
                  <c:v>3.9</c:v>
                </c:pt>
                <c:pt idx="38">
                  <c:v>4</c:v>
                </c:pt>
                <c:pt idx="39">
                  <c:v>4.1</c:v>
                </c:pt>
                <c:pt idx="40">
                  <c:v>4.2</c:v>
                </c:pt>
                <c:pt idx="41">
                  <c:v>4.3</c:v>
                </c:pt>
                <c:pt idx="42">
                  <c:v>4.4</c:v>
                </c:pt>
                <c:pt idx="43">
                  <c:v>4.5</c:v>
                </c:pt>
                <c:pt idx="44">
                  <c:v>4.6</c:v>
                </c:pt>
                <c:pt idx="45">
                  <c:v>4.7</c:v>
                </c:pt>
                <c:pt idx="46">
                  <c:v>4.8</c:v>
                </c:pt>
                <c:pt idx="47">
                  <c:v>4.9</c:v>
                </c:pt>
                <c:pt idx="48">
                  <c:v>5</c:v>
                </c:pt>
                <c:pt idx="49">
                  <c:v>5.1</c:v>
                </c:pt>
                <c:pt idx="50">
                  <c:v>5.199999999999999</c:v>
                </c:pt>
                <c:pt idx="51">
                  <c:v>5.299999999999999</c:v>
                </c:pt>
                <c:pt idx="52">
                  <c:v>5.399999999999999</c:v>
                </c:pt>
                <c:pt idx="53">
                  <c:v>5.499999999999998</c:v>
                </c:pt>
                <c:pt idx="54">
                  <c:v>5.599999999999998</c:v>
                </c:pt>
                <c:pt idx="55">
                  <c:v>5.6999999999999975</c:v>
                </c:pt>
                <c:pt idx="56">
                  <c:v>5.799999999999997</c:v>
                </c:pt>
                <c:pt idx="57">
                  <c:v>5.899999999999997</c:v>
                </c:pt>
                <c:pt idx="58">
                  <c:v>5.9999999999999964</c:v>
                </c:pt>
                <c:pt idx="59">
                  <c:v>6.099999999999996</c:v>
                </c:pt>
                <c:pt idx="60">
                  <c:v>6.199999999999996</c:v>
                </c:pt>
                <c:pt idx="61">
                  <c:v>6.299999999999995</c:v>
                </c:pt>
                <c:pt idx="62">
                  <c:v>6.399999999999995</c:v>
                </c:pt>
                <c:pt idx="63">
                  <c:v>6.499999999999995</c:v>
                </c:pt>
                <c:pt idx="64">
                  <c:v>6.599999999999994</c:v>
                </c:pt>
                <c:pt idx="65">
                  <c:v>6.699999999999994</c:v>
                </c:pt>
                <c:pt idx="66">
                  <c:v>6.799999999999994</c:v>
                </c:pt>
                <c:pt idx="67">
                  <c:v>6.899999999999993</c:v>
                </c:pt>
                <c:pt idx="68">
                  <c:v>6.999999999999993</c:v>
                </c:pt>
              </c:numCache>
            </c:numRef>
          </c:xVal>
          <c:yVal>
            <c:numRef>
              <c:f>Mellemregninger!$O$17:$O$85</c:f>
              <c:numCache>
                <c:ptCount val="69"/>
                <c:pt idx="16">
                  <c:v>2.3126739215026446E-05</c:v>
                </c:pt>
                <c:pt idx="17">
                  <c:v>5.377073323554036E-05</c:v>
                </c:pt>
                <c:pt idx="18">
                  <c:v>0.00011894940356736948</c:v>
                </c:pt>
                <c:pt idx="19">
                  <c:v>0.000251000593866748</c:v>
                </c:pt>
                <c:pt idx="20">
                  <c:v>0.0005063911337023075</c:v>
                </c:pt>
                <c:pt idx="21">
                  <c:v>0.0009788259715006605</c:v>
                </c:pt>
                <c:pt idx="22">
                  <c:v>0.001816189224333811</c:v>
                </c:pt>
                <c:pt idx="23">
                  <c:v>0.0032404882690425987</c:v>
                </c:pt>
                <c:pt idx="24">
                  <c:v>0.0055686396639422</c:v>
                </c:pt>
                <c:pt idx="25">
                  <c:v>0.009230345812298969</c:v>
                </c:pt>
                <c:pt idx="26">
                  <c:v>0.014777788426175584</c:v>
                </c:pt>
                <c:pt idx="27">
                  <c:v>0.022880883530842194</c:v>
                </c:pt>
                <c:pt idx="28">
                  <c:v>0.034301937569545984</c:v>
                </c:pt>
                <c:pt idx="29">
                  <c:v>0.0498451596463877</c:v>
                </c:pt>
                <c:pt idx="30">
                  <c:v>0.07027979828482993</c:v>
                </c:pt>
                <c:pt idx="31">
                  <c:v>0.09624044333096456</c:v>
                </c:pt>
                <c:pt idx="32">
                  <c:v>0.12811355097283308</c:v>
                </c:pt>
                <c:pt idx="33">
                  <c:v>0.16592440010721035</c:v>
                </c:pt>
                <c:pt idx="34">
                  <c:v>0.2092421797607809</c:v>
                </c:pt>
                <c:pt idx="35">
                  <c:v>0.25712158827897236</c:v>
                </c:pt>
                <c:pt idx="36">
                  <c:v>0.30809652052784886</c:v>
                </c:pt>
                <c:pt idx="37">
                  <c:v>0.3602351828587365</c:v>
                </c:pt>
                <c:pt idx="38">
                  <c:v>0.4112571688107488</c:v>
                </c:pt>
                <c:pt idx="39">
                  <c:v>0.45870318859438075</c:v>
                </c:pt>
                <c:pt idx="40">
                  <c:v>0.5001391613510179</c:v>
                </c:pt>
                <c:pt idx="41">
                  <c:v>0.5333700593898401</c:v>
                </c:pt>
                <c:pt idx="42">
                  <c:v>0.5566365401924668</c:v>
                </c:pt>
                <c:pt idx="43">
                  <c:v>0.568769507359913</c:v>
                </c:pt>
                <c:pt idx="44">
                  <c:v>0.5692838860082987</c:v>
                </c:pt>
                <c:pt idx="45">
                  <c:v>0.5584018679857594</c:v>
                </c:pt>
                <c:pt idx="46">
                  <c:v>0.5370059694998937</c:v>
                </c:pt>
                <c:pt idx="47">
                  <c:v>0.5065316377026705</c:v>
                </c:pt>
                <c:pt idx="48">
                  <c:v>0.4688163127292734</c:v>
                </c:pt>
                <c:pt idx="49">
                  <c:v>0.4259258285904504</c:v>
                </c:pt>
                <c:pt idx="50">
                  <c:v>0.37997953995587846</c:v>
                </c:pt>
                <c:pt idx="51">
                  <c:v>0.33299296463475486</c:v>
                </c:pt>
                <c:pt idx="52">
                  <c:v>0.2867518913098489</c:v>
                </c:pt>
                <c:pt idx="53">
                  <c:v>0.24272592251232816</c:v>
                </c:pt>
                <c:pt idx="54">
                  <c:v>0.2020234064595821</c:v>
                </c:pt>
                <c:pt idx="55">
                  <c:v>0.16538455956780898</c:v>
                </c:pt>
                <c:pt idx="56">
                  <c:v>0.1332058740028611</c:v>
                </c:pt>
                <c:pt idx="57">
                  <c:v>0.10558686689061063</c:v>
                </c:pt>
                <c:pt idx="58">
                  <c:v>0.08238977197803474</c:v>
                </c:pt>
                <c:pt idx="59">
                  <c:v>0.0633035891891351</c:v>
                </c:pt>
                <c:pt idx="60">
                  <c:v>0.04790556550687636</c:v>
                </c:pt>
                <c:pt idx="61">
                  <c:v>0.03571523957448721</c:v>
                </c:pt>
                <c:pt idx="62">
                  <c:v>0.026238260645339167</c:v>
                </c:pt>
                <c:pt idx="63">
                  <c:v>0.01899901286001786</c:v>
                </c:pt>
                <c:pt idx="64">
                  <c:v>0.013562478780059336</c:v>
                </c:pt>
                <c:pt idx="65">
                  <c:v>0.009546709043731479</c:v>
                </c:pt>
                <c:pt idx="66">
                  <c:v>0.006627756987957075</c:v>
                </c:pt>
                <c:pt idx="67">
                  <c:v>0.004539068283402167</c:v>
                </c:pt>
                <c:pt idx="68">
                  <c:v>0.003067188606073805</c:v>
                </c:pt>
              </c:numCache>
            </c:numRef>
          </c:yVal>
          <c:smooth val="1"/>
        </c:ser>
        <c:axId val="30061563"/>
        <c:axId val="2118612"/>
      </c:scatterChart>
      <c:valAx>
        <c:axId val="30061563"/>
        <c:scaling>
          <c:orientation val="minMax"/>
          <c:max val="7"/>
          <c:min val="-2"/>
        </c:scaling>
        <c:axPos val="b"/>
        <c:title>
          <c:tx>
            <c:rich>
              <a:bodyPr vert="horz" rot="0" anchor="ctr"/>
              <a:lstStyle/>
              <a:p>
                <a:pPr algn="ctr">
                  <a:defRPr/>
                </a:pPr>
                <a:r>
                  <a:rPr lang="en-US" cap="none" sz="625" b="0" i="0" u="none" baseline="0">
                    <a:latin typeface="Arial"/>
                    <a:ea typeface="Arial"/>
                    <a:cs typeface="Arial"/>
                  </a:rPr>
                  <a:t>Afvigelse fra middel</a:t>
                </a:r>
              </a:p>
            </c:rich>
          </c:tx>
          <c:layout>
            <c:manualLayout>
              <c:xMode val="factor"/>
              <c:yMode val="factor"/>
              <c:x val="-0.028"/>
              <c:y val="-0.00725"/>
            </c:manualLayout>
          </c:layout>
          <c:overlay val="0"/>
          <c:spPr>
            <a:noFill/>
            <a:ln>
              <a:noFill/>
            </a:ln>
          </c:spPr>
        </c:title>
        <c:delete val="0"/>
        <c:numFmt formatCode="General" sourceLinked="1"/>
        <c:majorTickMark val="out"/>
        <c:minorTickMark val="none"/>
        <c:tickLblPos val="nextTo"/>
        <c:txPr>
          <a:bodyPr/>
          <a:lstStyle/>
          <a:p>
            <a:pPr>
              <a:defRPr lang="en-US" cap="none" sz="625" b="0" i="0" u="none" baseline="0">
                <a:latin typeface="Arial"/>
                <a:ea typeface="Arial"/>
                <a:cs typeface="Arial"/>
              </a:defRPr>
            </a:pPr>
          </a:p>
        </c:txPr>
        <c:crossAx val="2118612"/>
        <c:crossesAt val="0"/>
        <c:crossBetween val="midCat"/>
        <c:dispUnits/>
        <c:majorUnit val="1"/>
        <c:minorUnit val="0.5"/>
      </c:valAx>
      <c:valAx>
        <c:axId val="2118612"/>
        <c:scaling>
          <c:orientation val="minMax"/>
          <c:max val="1"/>
          <c:min val="0"/>
        </c:scaling>
        <c:axPos val="l"/>
        <c:delete val="0"/>
        <c:numFmt formatCode="General" sourceLinked="1"/>
        <c:majorTickMark val="out"/>
        <c:minorTickMark val="none"/>
        <c:tickLblPos val="nextTo"/>
        <c:txPr>
          <a:bodyPr/>
          <a:lstStyle/>
          <a:p>
            <a:pPr>
              <a:defRPr lang="en-US" cap="none" sz="625" b="0" i="0" u="none" baseline="0">
                <a:latin typeface="Arial"/>
                <a:ea typeface="Arial"/>
                <a:cs typeface="Arial"/>
              </a:defRPr>
            </a:pPr>
          </a:p>
        </c:txPr>
        <c:crossAx val="30061563"/>
        <c:crossesAt val="-2"/>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Oscillation, svingning om middel</a:t>
            </a:r>
          </a:p>
        </c:rich>
      </c:tx>
      <c:layout/>
      <c:spPr>
        <a:noFill/>
        <a:ln>
          <a:noFill/>
        </a:ln>
      </c:spPr>
    </c:title>
    <c:plotArea>
      <c:layout>
        <c:manualLayout>
          <c:xMode val="edge"/>
          <c:yMode val="edge"/>
          <c:x val="0.0925"/>
          <c:y val="0.231"/>
          <c:w val="0.8715"/>
          <c:h val="0.71225"/>
        </c:manualLayout>
      </c:layout>
      <c:scatterChart>
        <c:scatterStyle val="lineMarker"/>
        <c:varyColors val="0"/>
        <c:ser>
          <c:idx val="0"/>
          <c:order val="0"/>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FF"/>
                </a:solidFill>
              </a:ln>
            </c:spPr>
          </c:marker>
          <c:dPt>
            <c:idx val="0"/>
            <c:spPr>
              <a:ln w="12700">
                <a:solidFill>
                  <a:srgbClr val="0000FF"/>
                </a:solidFill>
                <a:prstDash val="sysDot"/>
              </a:ln>
            </c:spPr>
            <c:marker>
              <c:size val="6"/>
              <c:spPr>
                <a:solidFill>
                  <a:srgbClr val="FFFFFF"/>
                </a:solidFill>
                <a:ln>
                  <a:solidFill>
                    <a:srgbClr val="0000FF"/>
                  </a:solidFill>
                </a:ln>
              </c:spPr>
            </c:marker>
          </c:dPt>
          <c:dPt>
            <c:idx val="1"/>
            <c:spPr>
              <a:ln w="12700">
                <a:solidFill>
                  <a:srgbClr val="0000FF"/>
                </a:solidFill>
                <a:prstDash val="sysDot"/>
              </a:ln>
            </c:spPr>
            <c:marker>
              <c:size val="6"/>
              <c:spPr>
                <a:solidFill>
                  <a:srgbClr val="FFFFFF"/>
                </a:solidFill>
                <a:ln>
                  <a:solidFill>
                    <a:srgbClr val="0000FF"/>
                  </a:solidFill>
                </a:ln>
              </c:spPr>
            </c:marker>
          </c:dPt>
          <c:dPt>
            <c:idx val="2"/>
            <c:spPr>
              <a:ln w="12700">
                <a:solidFill>
                  <a:srgbClr val="0000FF"/>
                </a:solidFill>
                <a:prstDash val="sysDot"/>
              </a:ln>
            </c:spPr>
            <c:marker>
              <c:size val="6"/>
              <c:spPr>
                <a:solidFill>
                  <a:srgbClr val="0000FF"/>
                </a:solidFill>
                <a:ln>
                  <a:solidFill>
                    <a:srgbClr val="0000FF"/>
                  </a:solidFill>
                </a:ln>
              </c:spPr>
            </c:marker>
          </c:dPt>
          <c:dPt>
            <c:idx val="3"/>
            <c:spPr>
              <a:ln w="25400">
                <a:solidFill>
                  <a:srgbClr val="008000"/>
                </a:solidFill>
              </a:ln>
            </c:spPr>
            <c:marker>
              <c:size val="6"/>
              <c:spPr>
                <a:solidFill>
                  <a:srgbClr val="0000FF"/>
                </a:solidFill>
                <a:ln>
                  <a:solidFill>
                    <a:srgbClr val="0000FF"/>
                  </a:solidFill>
                </a:ln>
              </c:spPr>
            </c:marker>
          </c:dPt>
          <c:dPt>
            <c:idx val="4"/>
            <c:spPr>
              <a:ln w="25400">
                <a:solidFill>
                  <a:srgbClr val="008000"/>
                </a:solidFill>
              </a:ln>
            </c:spPr>
            <c:marker>
              <c:size val="6"/>
              <c:spPr>
                <a:solidFill>
                  <a:srgbClr val="0000FF"/>
                </a:solidFill>
                <a:ln>
                  <a:solidFill>
                    <a:srgbClr val="0000FF"/>
                  </a:solidFill>
                </a:ln>
              </c:spPr>
            </c:marker>
          </c:dPt>
          <c:dPt>
            <c:idx val="5"/>
            <c:spPr>
              <a:ln w="25400">
                <a:solidFill>
                  <a:srgbClr val="008000"/>
                </a:solidFill>
              </a:ln>
            </c:spPr>
            <c:marker>
              <c:size val="6"/>
              <c:spPr>
                <a:solidFill>
                  <a:srgbClr val="0000FF"/>
                </a:solidFill>
                <a:ln>
                  <a:solidFill>
                    <a:srgbClr val="0000FF"/>
                  </a:solidFill>
                </a:ln>
              </c:spPr>
            </c:marker>
          </c:dPt>
          <c:dPt>
            <c:idx val="6"/>
            <c:spPr>
              <a:ln w="25400">
                <a:solidFill>
                  <a:srgbClr val="008000"/>
                </a:solidFill>
              </a:ln>
            </c:spPr>
            <c:marker>
              <c:size val="6"/>
              <c:spPr>
                <a:solidFill>
                  <a:srgbClr val="0000FF"/>
                </a:solidFill>
                <a:ln>
                  <a:solidFill>
                    <a:srgbClr val="0000FF"/>
                  </a:solidFill>
                </a:ln>
              </c:spPr>
            </c:marker>
          </c:dPt>
          <c:dPt>
            <c:idx val="7"/>
            <c:spPr>
              <a:ln w="25400">
                <a:solidFill>
                  <a:srgbClr val="008000"/>
                </a:solidFill>
              </a:ln>
            </c:spPr>
            <c:marker>
              <c:size val="6"/>
              <c:spPr>
                <a:solidFill>
                  <a:srgbClr val="0000FF"/>
                </a:solidFill>
                <a:ln>
                  <a:solidFill>
                    <a:srgbClr val="0000FF"/>
                  </a:solidFill>
                </a:ln>
              </c:spPr>
            </c:marker>
          </c:dPt>
          <c:dPt>
            <c:idx val="8"/>
            <c:spPr>
              <a:ln w="25400">
                <a:solidFill>
                  <a:srgbClr val="008000"/>
                </a:solidFill>
              </a:ln>
            </c:spPr>
            <c:marker>
              <c:size val="6"/>
              <c:spPr>
                <a:solidFill>
                  <a:srgbClr val="0000FF"/>
                </a:solidFill>
                <a:ln>
                  <a:solidFill>
                    <a:srgbClr val="0000FF"/>
                  </a:solidFill>
                </a:ln>
              </c:spPr>
            </c:marker>
          </c:dPt>
          <c:dPt>
            <c:idx val="9"/>
            <c:spPr>
              <a:ln w="25400">
                <a:solidFill>
                  <a:srgbClr val="008000"/>
                </a:solidFill>
              </a:ln>
            </c:spPr>
            <c:marker>
              <c:size val="6"/>
              <c:spPr>
                <a:solidFill>
                  <a:srgbClr val="0000FF"/>
                </a:solidFill>
                <a:ln>
                  <a:solidFill>
                    <a:srgbClr val="0000FF"/>
                  </a:solidFill>
                </a:ln>
              </c:spPr>
            </c:marker>
          </c:dPt>
          <c:dPt>
            <c:idx val="10"/>
            <c:spPr>
              <a:ln w="12700">
                <a:solidFill>
                  <a:srgbClr val="0000FF"/>
                </a:solidFill>
                <a:prstDash val="sysDot"/>
              </a:ln>
            </c:spPr>
            <c:marker>
              <c:size val="6"/>
              <c:spPr>
                <a:solidFill>
                  <a:srgbClr val="FFFFFF"/>
                </a:solidFill>
                <a:ln>
                  <a:solidFill>
                    <a:srgbClr val="0000FF"/>
                  </a:solidFill>
                </a:ln>
              </c:spPr>
            </c:marker>
          </c:dPt>
          <c:dPt>
            <c:idx val="11"/>
            <c:spPr>
              <a:ln w="12700">
                <a:solidFill>
                  <a:srgbClr val="0000FF"/>
                </a:solidFill>
                <a:prstDash val="sysDot"/>
              </a:ln>
            </c:spPr>
            <c:marker>
              <c:size val="6"/>
              <c:spPr>
                <a:solidFill>
                  <a:srgbClr val="FFFFFF"/>
                </a:solidFill>
                <a:ln>
                  <a:solidFill>
                    <a:srgbClr val="0000FF"/>
                  </a:solidFill>
                </a:ln>
              </c:spPr>
            </c:marker>
          </c:dPt>
          <c:dPt>
            <c:idx val="12"/>
            <c:spPr>
              <a:ln w="12700">
                <a:solidFill>
                  <a:srgbClr val="0000FF"/>
                </a:solidFill>
                <a:prstDash val="sysDot"/>
              </a:ln>
            </c:spPr>
            <c:marker>
              <c:size val="6"/>
              <c:spPr>
                <a:solidFill>
                  <a:srgbClr val="FFFFFF"/>
                </a:solidFill>
                <a:ln>
                  <a:solidFill>
                    <a:srgbClr val="0000FF"/>
                  </a:solidFill>
                </a:ln>
              </c:spPr>
            </c:marker>
          </c:dPt>
          <c:dPt>
            <c:idx val="13"/>
            <c:spPr>
              <a:ln w="12700">
                <a:solidFill>
                  <a:srgbClr val="0000FF"/>
                </a:solidFill>
                <a:prstDash val="sysDot"/>
              </a:ln>
            </c:spPr>
            <c:marker>
              <c:size val="6"/>
              <c:spPr>
                <a:solidFill>
                  <a:srgbClr val="FFFFFF"/>
                </a:solidFill>
                <a:ln>
                  <a:solidFill>
                    <a:srgbClr val="0000FF"/>
                  </a:solidFill>
                </a:ln>
              </c:spPr>
            </c:marker>
          </c:dPt>
          <c:dPt>
            <c:idx val="14"/>
            <c:spPr>
              <a:ln w="12700">
                <a:solidFill>
                  <a:srgbClr val="0000FF"/>
                </a:solidFill>
                <a:prstDash val="sysDot"/>
              </a:ln>
            </c:spPr>
            <c:marker>
              <c:size val="6"/>
              <c:spPr>
                <a:solidFill>
                  <a:srgbClr val="FFFFFF"/>
                </a:solidFill>
                <a:ln>
                  <a:solidFill>
                    <a:srgbClr val="0000FF"/>
                  </a:solidFill>
                </a:ln>
              </c:spPr>
            </c:marker>
          </c:dPt>
          <c:xVal>
            <c:numRef>
              <c:f>Mellemregninger!$Q$7:$Q$21</c:f>
              <c:numCache>
                <c:ptCount val="15"/>
                <c:pt idx="0">
                  <c:v>1</c:v>
                </c:pt>
                <c:pt idx="1">
                  <c:v>2</c:v>
                </c:pt>
                <c:pt idx="2">
                  <c:v>4</c:v>
                </c:pt>
                <c:pt idx="3">
                  <c:v>5</c:v>
                </c:pt>
                <c:pt idx="4">
                  <c:v>6</c:v>
                </c:pt>
                <c:pt idx="5">
                  <c:v>7</c:v>
                </c:pt>
                <c:pt idx="6">
                  <c:v>8</c:v>
                </c:pt>
                <c:pt idx="7">
                  <c:v>10</c:v>
                </c:pt>
                <c:pt idx="8">
                  <c:v>13</c:v>
                </c:pt>
                <c:pt idx="9">
                  <c:v>14</c:v>
                </c:pt>
                <c:pt idx="10">
                  <c:v>15</c:v>
                </c:pt>
                <c:pt idx="11">
                  <c:v>16</c:v>
                </c:pt>
                <c:pt idx="12">
                  <c:v>17</c:v>
                </c:pt>
                <c:pt idx="13">
                  <c:v>18</c:v>
                </c:pt>
                <c:pt idx="14">
                  <c:v>19</c:v>
                </c:pt>
              </c:numCache>
            </c:numRef>
          </c:xVal>
          <c:yVal>
            <c:numRef>
              <c:f>Mellemregninger!$T$7:$T$21</c:f>
              <c:numCache>
                <c:ptCount val="15"/>
                <c:pt idx="0">
                  <c:v>11</c:v>
                </c:pt>
                <c:pt idx="1">
                  <c:v>14.4</c:v>
                </c:pt>
                <c:pt idx="2">
                  <c:v>17.5</c:v>
                </c:pt>
                <c:pt idx="3">
                  <c:v>13</c:v>
                </c:pt>
                <c:pt idx="4">
                  <c:v>19.4</c:v>
                </c:pt>
                <c:pt idx="5">
                  <c:v>10</c:v>
                </c:pt>
                <c:pt idx="6">
                  <c:v>17</c:v>
                </c:pt>
                <c:pt idx="7">
                  <c:v>15</c:v>
                </c:pt>
                <c:pt idx="8">
                  <c:v>19</c:v>
                </c:pt>
                <c:pt idx="9">
                  <c:v>14.8</c:v>
                </c:pt>
                <c:pt idx="10">
                  <c:v>15.6</c:v>
                </c:pt>
                <c:pt idx="11">
                  <c:v>13.6</c:v>
                </c:pt>
                <c:pt idx="12">
                  <c:v>18</c:v>
                </c:pt>
                <c:pt idx="13">
                  <c:v>15</c:v>
                </c:pt>
                <c:pt idx="14">
                  <c:v>15.5</c:v>
                </c:pt>
              </c:numCache>
            </c:numRef>
          </c:yVal>
          <c:smooth val="0"/>
        </c:ser>
        <c:ser>
          <c:idx val="1"/>
          <c:order val="1"/>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Mellemregninger!$T$4:$T$5</c:f>
              <c:numCache>
                <c:ptCount val="2"/>
                <c:pt idx="0">
                  <c:v>0.4</c:v>
                </c:pt>
                <c:pt idx="1">
                  <c:v>19.6</c:v>
                </c:pt>
              </c:numCache>
            </c:numRef>
          </c:xVal>
          <c:yVal>
            <c:numRef>
              <c:f>Mellemregninger!$U$4:$U$5</c:f>
              <c:numCache>
                <c:ptCount val="2"/>
                <c:pt idx="0">
                  <c:v>16</c:v>
                </c:pt>
                <c:pt idx="1">
                  <c:v>16</c:v>
                </c:pt>
              </c:numCache>
            </c:numRef>
          </c:yVal>
          <c:smooth val="0"/>
        </c:ser>
        <c:ser>
          <c:idx val="2"/>
          <c:order val="2"/>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Mellemregninger!$T$4:$T$5</c:f>
              <c:numCache>
                <c:ptCount val="2"/>
                <c:pt idx="0">
                  <c:v>0.4</c:v>
                </c:pt>
                <c:pt idx="1">
                  <c:v>19.6</c:v>
                </c:pt>
              </c:numCache>
            </c:numRef>
          </c:xVal>
          <c:yVal>
            <c:numRef>
              <c:f>Mellemregninger!$V$4:$V$5</c:f>
              <c:numCache>
                <c:ptCount val="2"/>
                <c:pt idx="0">
                  <c:v>8.5</c:v>
                </c:pt>
                <c:pt idx="1">
                  <c:v>8.5</c:v>
                </c:pt>
              </c:numCache>
            </c:numRef>
          </c:yVal>
          <c:smooth val="0"/>
        </c:ser>
        <c:ser>
          <c:idx val="3"/>
          <c:order val="3"/>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Mellemregninger!$T$4:$T$5</c:f>
              <c:numCache>
                <c:ptCount val="2"/>
                <c:pt idx="0">
                  <c:v>0.4</c:v>
                </c:pt>
                <c:pt idx="1">
                  <c:v>19.6</c:v>
                </c:pt>
              </c:numCache>
            </c:numRef>
          </c:xVal>
          <c:yVal>
            <c:numRef>
              <c:f>Mellemregninger!$W$4:$W$5</c:f>
              <c:numCache>
                <c:ptCount val="2"/>
                <c:pt idx="0">
                  <c:v>23.5</c:v>
                </c:pt>
                <c:pt idx="1">
                  <c:v>23.5</c:v>
                </c:pt>
              </c:numCache>
            </c:numRef>
          </c:yVal>
          <c:smooth val="0"/>
        </c:ser>
        <c:axId val="19067509"/>
        <c:axId val="37389854"/>
      </c:scatterChart>
      <c:valAx>
        <c:axId val="19067509"/>
        <c:scaling>
          <c:orientation val="minMax"/>
          <c:max val="20"/>
          <c:min val="0"/>
        </c:scaling>
        <c:axPos val="b"/>
        <c:title>
          <c:tx>
            <c:rich>
              <a:bodyPr vert="horz" rot="0" anchor="ctr"/>
              <a:lstStyle/>
              <a:p>
                <a:pPr algn="ctr">
                  <a:defRPr/>
                </a:pPr>
                <a:r>
                  <a:rPr lang="en-US" cap="none" sz="575" b="1" i="0" u="none" baseline="0">
                    <a:latin typeface="Arial"/>
                    <a:ea typeface="Arial"/>
                    <a:cs typeface="Arial"/>
                  </a:rPr>
                  <a:t>Tid</a:t>
                </a:r>
              </a:p>
            </c:rich>
          </c:tx>
          <c:layout/>
          <c:overlay val="0"/>
          <c:spPr>
            <a:noFill/>
            <a:ln>
              <a:noFill/>
            </a:ln>
          </c:spPr>
        </c:title>
        <c:delete val="0"/>
        <c:numFmt formatCode="General" sourceLinked="1"/>
        <c:majorTickMark val="out"/>
        <c:minorTickMark val="none"/>
        <c:tickLblPos val="nextTo"/>
        <c:crossAx val="37389854"/>
        <c:crossesAt val="0"/>
        <c:crossBetween val="midCat"/>
        <c:dispUnits/>
      </c:valAx>
      <c:valAx>
        <c:axId val="37389854"/>
        <c:scaling>
          <c:orientation val="minMax"/>
          <c:max val="30"/>
          <c:min val="0"/>
        </c:scaling>
        <c:axPos val="l"/>
        <c:title>
          <c:tx>
            <c:rich>
              <a:bodyPr vert="horz" rot="-5400000" anchor="ctr"/>
              <a:lstStyle/>
              <a:p>
                <a:pPr algn="ctr">
                  <a:defRPr/>
                </a:pPr>
                <a:r>
                  <a:rPr lang="en-US" cap="none" sz="575" b="1" i="0" u="none" baseline="0">
                    <a:latin typeface="Arial"/>
                    <a:ea typeface="Arial"/>
                    <a:cs typeface="Arial"/>
                  </a:rPr>
                  <a:t>Værdi</a:t>
                </a:r>
              </a:p>
            </c:rich>
          </c:tx>
          <c:layout/>
          <c:overlay val="0"/>
          <c:spPr>
            <a:noFill/>
            <a:ln>
              <a:noFill/>
            </a:ln>
          </c:spPr>
        </c:title>
        <c:delete val="0"/>
        <c:numFmt formatCode="General" sourceLinked="1"/>
        <c:majorTickMark val="out"/>
        <c:minorTickMark val="none"/>
        <c:tickLblPos val="nextTo"/>
        <c:crossAx val="19067509"/>
        <c:crossesAt val="0"/>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Kontroldiagram</a:t>
            </a:r>
          </a:p>
        </c:rich>
      </c:tx>
      <c:layout>
        <c:manualLayout>
          <c:xMode val="factor"/>
          <c:yMode val="factor"/>
          <c:x val="-0.00175"/>
          <c:y val="0.00675"/>
        </c:manualLayout>
      </c:layout>
      <c:spPr>
        <a:noFill/>
        <a:ln>
          <a:noFill/>
        </a:ln>
      </c:spPr>
    </c:title>
    <c:plotArea>
      <c:layout>
        <c:manualLayout>
          <c:xMode val="edge"/>
          <c:yMode val="edge"/>
          <c:x val="0.06275"/>
          <c:y val="0.14425"/>
          <c:w val="0.7645"/>
          <c:h val="0.76375"/>
        </c:manualLayout>
      </c:layout>
      <c:scatterChart>
        <c:scatterStyle val="lineMarker"/>
        <c:varyColors val="0"/>
        <c:ser>
          <c:idx val="0"/>
          <c:order val="0"/>
          <c:tx>
            <c:v>Værdi</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000080"/>
                </a:solidFill>
              </a:ln>
            </c:spPr>
          </c:marker>
          <c:dPt>
            <c:idx val="2"/>
            <c:spPr>
              <a:ln w="12700">
                <a:solidFill>
                  <a:srgbClr val="000080"/>
                </a:solidFill>
                <a:prstDash val="sysDot"/>
              </a:ln>
            </c:spPr>
            <c:marker>
              <c:symbol val="square"/>
              <c:size val="9"/>
              <c:spPr>
                <a:solidFill>
                  <a:srgbClr val="FF0000"/>
                </a:solidFill>
                <a:ln>
                  <a:solidFill>
                    <a:srgbClr val="FF0000"/>
                  </a:solidFill>
                </a:ln>
              </c:spPr>
            </c:marker>
          </c:dPt>
          <c:dPt>
            <c:idx val="3"/>
            <c:spPr>
              <a:ln w="25400">
                <a:solidFill>
                  <a:srgbClr val="FF9900"/>
                </a:solidFill>
              </a:ln>
            </c:spPr>
            <c:marker>
              <c:size val="7"/>
              <c:spPr>
                <a:solidFill>
                  <a:srgbClr val="000080"/>
                </a:solidFill>
                <a:ln>
                  <a:solidFill>
                    <a:srgbClr val="000080"/>
                  </a:solidFill>
                </a:ln>
              </c:spPr>
            </c:marker>
          </c:dPt>
          <c:dPt>
            <c:idx val="4"/>
            <c:spPr>
              <a:ln w="25400">
                <a:solidFill>
                  <a:srgbClr val="FF9900"/>
                </a:solidFill>
              </a:ln>
            </c:spPr>
            <c:marker>
              <c:size val="7"/>
              <c:spPr>
                <a:solidFill>
                  <a:srgbClr val="000080"/>
                </a:solidFill>
                <a:ln>
                  <a:solidFill>
                    <a:srgbClr val="000080"/>
                  </a:solidFill>
                </a:ln>
              </c:spPr>
            </c:marker>
          </c:dPt>
          <c:dPt>
            <c:idx val="5"/>
            <c:spPr>
              <a:ln w="25400">
                <a:solidFill>
                  <a:srgbClr val="FF9900"/>
                </a:solidFill>
              </a:ln>
            </c:spPr>
            <c:marker>
              <c:size val="7"/>
              <c:spPr>
                <a:solidFill>
                  <a:srgbClr val="000080"/>
                </a:solidFill>
                <a:ln>
                  <a:solidFill>
                    <a:srgbClr val="000080"/>
                  </a:solidFill>
                </a:ln>
              </c:spPr>
            </c:marker>
          </c:dPt>
          <c:dPt>
            <c:idx val="6"/>
            <c:spPr>
              <a:ln w="25400">
                <a:solidFill>
                  <a:srgbClr val="FF9900"/>
                </a:solidFill>
              </a:ln>
            </c:spPr>
            <c:marker>
              <c:size val="7"/>
              <c:spPr>
                <a:solidFill>
                  <a:srgbClr val="000080"/>
                </a:solidFill>
                <a:ln>
                  <a:solidFill>
                    <a:srgbClr val="000080"/>
                  </a:solidFill>
                </a:ln>
              </c:spPr>
            </c:marker>
          </c:dPt>
          <c:dPt>
            <c:idx val="7"/>
            <c:spPr>
              <a:ln w="25400">
                <a:solidFill>
                  <a:srgbClr val="FF9900"/>
                </a:solidFill>
              </a:ln>
            </c:spPr>
            <c:marker>
              <c:size val="7"/>
              <c:spPr>
                <a:solidFill>
                  <a:srgbClr val="000080"/>
                </a:solidFill>
                <a:ln>
                  <a:solidFill>
                    <a:srgbClr val="000080"/>
                  </a:solidFill>
                </a:ln>
              </c:spPr>
            </c:marker>
          </c:dPt>
          <c:dPt>
            <c:idx val="9"/>
            <c:spPr>
              <a:ln w="12700">
                <a:solidFill>
                  <a:srgbClr val="000080"/>
                </a:solidFill>
                <a:prstDash val="sysDot"/>
              </a:ln>
            </c:spPr>
            <c:marker>
              <c:size val="7"/>
              <c:spPr>
                <a:solidFill>
                  <a:srgbClr val="000080"/>
                </a:solidFill>
                <a:ln>
                  <a:solidFill>
                    <a:srgbClr val="000080"/>
                  </a:solidFill>
                </a:ln>
              </c:spPr>
            </c:marker>
          </c:dPt>
          <c:dPt>
            <c:idx val="10"/>
            <c:spPr>
              <a:ln w="25400">
                <a:solidFill>
                  <a:srgbClr val="008000"/>
                </a:solidFill>
              </a:ln>
            </c:spPr>
            <c:marker>
              <c:size val="7"/>
              <c:spPr>
                <a:solidFill>
                  <a:srgbClr val="000080"/>
                </a:solidFill>
                <a:ln>
                  <a:solidFill>
                    <a:srgbClr val="000080"/>
                  </a:solidFill>
                </a:ln>
              </c:spPr>
            </c:marker>
          </c:dPt>
          <c:dPt>
            <c:idx val="11"/>
            <c:spPr>
              <a:ln w="25400">
                <a:solidFill>
                  <a:srgbClr val="008000"/>
                </a:solidFill>
              </a:ln>
            </c:spPr>
            <c:marker>
              <c:size val="7"/>
              <c:spPr>
                <a:solidFill>
                  <a:srgbClr val="000080"/>
                </a:solidFill>
                <a:ln>
                  <a:solidFill>
                    <a:srgbClr val="000080"/>
                  </a:solidFill>
                </a:ln>
              </c:spPr>
            </c:marker>
          </c:dPt>
          <c:dPt>
            <c:idx val="12"/>
            <c:spPr>
              <a:ln w="25400">
                <a:solidFill>
                  <a:srgbClr val="008000"/>
                </a:solidFill>
              </a:ln>
            </c:spPr>
            <c:marker>
              <c:size val="7"/>
              <c:spPr>
                <a:solidFill>
                  <a:srgbClr val="000080"/>
                </a:solidFill>
                <a:ln>
                  <a:solidFill>
                    <a:srgbClr val="000080"/>
                  </a:solidFill>
                </a:ln>
              </c:spPr>
            </c:marker>
          </c:dPt>
          <c:dPt>
            <c:idx val="13"/>
            <c:spPr>
              <a:ln w="25400">
                <a:solidFill>
                  <a:srgbClr val="008000"/>
                </a:solidFill>
              </a:ln>
            </c:spPr>
            <c:marker>
              <c:size val="7"/>
              <c:spPr>
                <a:solidFill>
                  <a:srgbClr val="000080"/>
                </a:solidFill>
                <a:ln>
                  <a:solidFill>
                    <a:srgbClr val="000080"/>
                  </a:solidFill>
                </a:ln>
              </c:spPr>
            </c:marker>
          </c:dPt>
          <c:dPt>
            <c:idx val="14"/>
            <c:spPr>
              <a:ln w="25400">
                <a:solidFill>
                  <a:srgbClr val="008000"/>
                </a:solidFill>
              </a:ln>
            </c:spPr>
            <c:marker>
              <c:size val="7"/>
              <c:spPr>
                <a:solidFill>
                  <a:srgbClr val="000080"/>
                </a:solidFill>
                <a:ln>
                  <a:solidFill>
                    <a:srgbClr val="000080"/>
                  </a:solidFill>
                </a:ln>
              </c:spPr>
            </c:marker>
          </c:dPt>
          <c:dPt>
            <c:idx val="15"/>
            <c:spPr>
              <a:ln w="25400">
                <a:solidFill>
                  <a:srgbClr val="008000"/>
                </a:solidFill>
              </a:ln>
            </c:spPr>
            <c:marker>
              <c:size val="7"/>
              <c:spPr>
                <a:solidFill>
                  <a:srgbClr val="000080"/>
                </a:solidFill>
                <a:ln>
                  <a:solidFill>
                    <a:srgbClr val="000080"/>
                  </a:solidFill>
                </a:ln>
              </c:spPr>
            </c:marker>
          </c:dPt>
          <c:dPt>
            <c:idx val="16"/>
            <c:spPr>
              <a:ln w="25400">
                <a:solidFill>
                  <a:srgbClr val="008000"/>
                </a:solidFill>
              </a:ln>
            </c:spPr>
            <c:marker>
              <c:size val="7"/>
              <c:spPr>
                <a:solidFill>
                  <a:srgbClr val="000080"/>
                </a:solidFill>
                <a:ln>
                  <a:solidFill>
                    <a:srgbClr val="000080"/>
                  </a:solidFill>
                </a:ln>
              </c:spPr>
            </c:marker>
          </c:dPt>
          <c:dPt>
            <c:idx val="17"/>
            <c:spPr>
              <a:ln w="25400">
                <a:solidFill>
                  <a:srgbClr val="008000"/>
                </a:solidFill>
              </a:ln>
            </c:spPr>
            <c:marker>
              <c:size val="7"/>
              <c:spPr>
                <a:solidFill>
                  <a:srgbClr val="000080"/>
                </a:solidFill>
                <a:ln>
                  <a:solidFill>
                    <a:srgbClr val="000080"/>
                  </a:solidFill>
                </a:ln>
              </c:spPr>
            </c:marker>
          </c:dPt>
          <c:dPt>
            <c:idx val="20"/>
            <c:spPr>
              <a:ln w="12700">
                <a:solidFill>
                  <a:srgbClr val="000080"/>
                </a:solidFill>
                <a:prstDash val="sysDot"/>
              </a:ln>
            </c:spPr>
            <c:marker>
              <c:symbol val="square"/>
              <c:size val="9"/>
              <c:spPr>
                <a:solidFill>
                  <a:srgbClr val="FF0000"/>
                </a:solidFill>
                <a:ln>
                  <a:solidFill>
                    <a:srgbClr val="FF0000"/>
                  </a:solidFill>
                </a:ln>
              </c:spPr>
            </c:marker>
          </c:dPt>
          <c:dPt>
            <c:idx val="21"/>
            <c:spPr>
              <a:ln w="25400">
                <a:solidFill>
                  <a:srgbClr val="FF9900"/>
                </a:solidFill>
              </a:ln>
            </c:spPr>
            <c:marker>
              <c:size val="7"/>
              <c:spPr>
                <a:solidFill>
                  <a:srgbClr val="000080"/>
                </a:solidFill>
                <a:ln>
                  <a:solidFill>
                    <a:srgbClr val="000080"/>
                  </a:solidFill>
                </a:ln>
              </c:spPr>
            </c:marker>
          </c:dPt>
          <c:dPt>
            <c:idx val="22"/>
            <c:spPr>
              <a:ln w="25400">
                <a:solidFill>
                  <a:srgbClr val="FF9900"/>
                </a:solidFill>
              </a:ln>
            </c:spPr>
            <c:marker>
              <c:size val="7"/>
              <c:spPr>
                <a:solidFill>
                  <a:srgbClr val="000080"/>
                </a:solidFill>
                <a:ln>
                  <a:solidFill>
                    <a:srgbClr val="000080"/>
                  </a:solidFill>
                </a:ln>
              </c:spPr>
            </c:marker>
          </c:dPt>
          <c:dPt>
            <c:idx val="23"/>
            <c:spPr>
              <a:ln w="25400">
                <a:solidFill>
                  <a:srgbClr val="FF9900"/>
                </a:solidFill>
              </a:ln>
            </c:spPr>
            <c:marker>
              <c:size val="7"/>
              <c:spPr>
                <a:solidFill>
                  <a:srgbClr val="000080"/>
                </a:solidFill>
                <a:ln>
                  <a:solidFill>
                    <a:srgbClr val="000080"/>
                  </a:solidFill>
                </a:ln>
              </c:spPr>
            </c:marker>
          </c:dPt>
          <c:dPt>
            <c:idx val="24"/>
            <c:spPr>
              <a:ln w="25400">
                <a:solidFill>
                  <a:srgbClr val="FF9900"/>
                </a:solidFill>
              </a:ln>
            </c:spPr>
            <c:marker>
              <c:size val="7"/>
              <c:spPr>
                <a:solidFill>
                  <a:srgbClr val="000080"/>
                </a:solidFill>
                <a:ln>
                  <a:solidFill>
                    <a:srgbClr val="000080"/>
                  </a:solidFill>
                </a:ln>
              </c:spPr>
            </c:marker>
          </c:dPt>
          <c:dPt>
            <c:idx val="25"/>
            <c:spPr>
              <a:ln w="25400">
                <a:solidFill>
                  <a:srgbClr val="FF9900"/>
                </a:solidFill>
              </a:ln>
            </c:spPr>
            <c:marker>
              <c:size val="7"/>
              <c:spPr>
                <a:solidFill>
                  <a:srgbClr val="000080"/>
                </a:solidFill>
                <a:ln>
                  <a:solidFill>
                    <a:srgbClr val="000080"/>
                  </a:solidFill>
                </a:ln>
              </c:spPr>
            </c:marker>
          </c:dPt>
          <c:dPt>
            <c:idx val="26"/>
            <c:spPr>
              <a:ln w="25400">
                <a:solidFill>
                  <a:srgbClr val="FF9900"/>
                </a:solidFill>
              </a:ln>
            </c:spPr>
            <c:marker>
              <c:size val="7"/>
              <c:spPr>
                <a:solidFill>
                  <a:srgbClr val="000080"/>
                </a:solidFill>
                <a:ln>
                  <a:solidFill>
                    <a:srgbClr val="000080"/>
                  </a:solidFill>
                </a:ln>
              </c:spPr>
            </c:marker>
          </c:dPt>
          <c:xVal>
            <c:numRef>
              <c:f>'Kontroldiagram XY'!$C$15:$C$1020</c:f>
              <c:numCache>
                <c:ptCount val="10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numCache>
            </c:numRef>
          </c:xVal>
          <c:yVal>
            <c:numRef>
              <c:f>'Kontroldiagram XY'!$D$15:$D$1020</c:f>
              <c:numCache>
                <c:ptCount val="10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numCache>
            </c:numRef>
          </c:yVal>
          <c:smooth val="0"/>
        </c:ser>
        <c:ser>
          <c:idx val="1"/>
          <c:order val="1"/>
          <c:tx>
            <c:v>Middel</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8000"/>
                </a:solidFill>
              </a:ln>
            </c:spPr>
            <c:marker>
              <c:symbol val="none"/>
            </c:marker>
          </c:dPt>
          <c:dPt>
            <c:idx val="4"/>
            <c:spPr>
              <a:ln w="25400">
                <a:solidFill>
                  <a:srgbClr val="FF0000"/>
                </a:solidFill>
                <a:prstDash val="sysDot"/>
              </a:ln>
            </c:spPr>
            <c:marker>
              <c:symbol val="none"/>
            </c:marker>
          </c:dPt>
          <c:dPt>
            <c:idx val="7"/>
            <c:spPr>
              <a:ln w="25400">
                <a:solidFill>
                  <a:srgbClr val="FF0000"/>
                </a:solidFill>
                <a:prstDash val="sysDot"/>
              </a:ln>
            </c:spPr>
            <c:marker>
              <c:symbol val="none"/>
            </c:marker>
          </c:dPt>
          <c:xVal>
            <c:numRef>
              <c:f>'Kontroldiagram XY'!$S$7:$S$30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'Kontroldiagram XY'!$T$7:$T$30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axId val="964367"/>
        <c:axId val="8679304"/>
      </c:scatterChart>
      <c:valAx>
        <c:axId val="964367"/>
        <c:scaling>
          <c:orientation val="minMax"/>
        </c:scaling>
        <c:axPos val="b"/>
        <c:title>
          <c:tx>
            <c:rich>
              <a:bodyPr vert="horz" rot="0" anchor="ctr"/>
              <a:lstStyle/>
              <a:p>
                <a:pPr algn="ctr">
                  <a:defRPr/>
                </a:pPr>
                <a:r>
                  <a:rPr lang="en-US" cap="none" sz="1450" b="1" i="0" u="none" baseline="0">
                    <a:latin typeface="Arial"/>
                    <a:ea typeface="Arial"/>
                    <a:cs typeface="Arial"/>
                  </a:rPr>
                  <a:t>Tid</a:t>
                </a:r>
              </a:p>
            </c:rich>
          </c:tx>
          <c:layout/>
          <c:overlay val="0"/>
          <c:spPr>
            <a:noFill/>
            <a:ln>
              <a:noFill/>
            </a:ln>
          </c:spPr>
        </c:title>
        <c:delete val="0"/>
        <c:numFmt formatCode="General" sourceLinked="1"/>
        <c:majorTickMark val="out"/>
        <c:minorTickMark val="none"/>
        <c:tickLblPos val="nextTo"/>
        <c:crossAx val="8679304"/>
        <c:crosses val="autoZero"/>
        <c:crossBetween val="midCat"/>
        <c:dispUnits/>
      </c:valAx>
      <c:valAx>
        <c:axId val="8679304"/>
        <c:scaling>
          <c:orientation val="minMax"/>
        </c:scaling>
        <c:axPos val="l"/>
        <c:title>
          <c:tx>
            <c:rich>
              <a:bodyPr vert="horz" rot="-5400000" anchor="ctr"/>
              <a:lstStyle/>
              <a:p>
                <a:pPr algn="ctr">
                  <a:defRPr/>
                </a:pPr>
                <a:r>
                  <a:rPr lang="en-US" cap="none" sz="1450" b="1" i="0" u="none" baseline="0">
                    <a:latin typeface="Arial"/>
                    <a:ea typeface="Arial"/>
                    <a:cs typeface="Arial"/>
                  </a:rPr>
                  <a:t>Værdi</a:t>
                </a:r>
              </a:p>
            </c:rich>
          </c:tx>
          <c:layout/>
          <c:overlay val="0"/>
          <c:spPr>
            <a:noFill/>
            <a:ln>
              <a:noFill/>
            </a:ln>
          </c:spPr>
        </c:title>
        <c:delete val="0"/>
        <c:numFmt formatCode="General" sourceLinked="1"/>
        <c:majorTickMark val="out"/>
        <c:minorTickMark val="none"/>
        <c:tickLblPos val="nextTo"/>
        <c:crossAx val="964367"/>
        <c:crosses val="autoZero"/>
        <c:crossBetween val="midCat"/>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Mit kontroldiagram</a:t>
            </a:r>
          </a:p>
        </c:rich>
      </c:tx>
      <c:layout>
        <c:manualLayout>
          <c:xMode val="factor"/>
          <c:yMode val="factor"/>
          <c:x val="-0.00175"/>
          <c:y val="0.00675"/>
        </c:manualLayout>
      </c:layout>
      <c:spPr>
        <a:noFill/>
        <a:ln>
          <a:noFill/>
        </a:ln>
      </c:spPr>
    </c:title>
    <c:plotArea>
      <c:layout>
        <c:manualLayout>
          <c:xMode val="edge"/>
          <c:yMode val="edge"/>
          <c:x val="0.06075"/>
          <c:y val="0.14725"/>
          <c:w val="0.75775"/>
          <c:h val="0.75925"/>
        </c:manualLayout>
      </c:layout>
      <c:scatterChart>
        <c:scatterStyle val="lineMarker"/>
        <c:varyColors val="0"/>
        <c:ser>
          <c:idx val="0"/>
          <c:order val="0"/>
          <c:tx>
            <c:v>Værdi</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000080"/>
                </a:solidFill>
              </a:ln>
            </c:spPr>
          </c:marker>
          <c:dPt>
            <c:idx val="2"/>
            <c:spPr>
              <a:ln w="12700">
                <a:solidFill>
                  <a:srgbClr val="000080"/>
                </a:solidFill>
                <a:prstDash val="sysDot"/>
              </a:ln>
            </c:spPr>
            <c:marker>
              <c:size val="7"/>
              <c:spPr>
                <a:solidFill>
                  <a:srgbClr val="000080"/>
                </a:solidFill>
                <a:ln>
                  <a:solidFill>
                    <a:srgbClr val="000080"/>
                  </a:solidFill>
                </a:ln>
              </c:spPr>
            </c:marker>
          </c:dPt>
          <c:dPt>
            <c:idx val="3"/>
            <c:spPr>
              <a:ln w="25400">
                <a:solidFill>
                  <a:srgbClr val="FF9900"/>
                </a:solidFill>
              </a:ln>
            </c:spPr>
            <c:marker>
              <c:size val="7"/>
              <c:spPr>
                <a:solidFill>
                  <a:srgbClr val="000080"/>
                </a:solidFill>
                <a:ln>
                  <a:solidFill>
                    <a:srgbClr val="000080"/>
                  </a:solidFill>
                </a:ln>
              </c:spPr>
            </c:marker>
          </c:dPt>
          <c:dPt>
            <c:idx val="4"/>
            <c:spPr>
              <a:ln w="25400">
                <a:solidFill>
                  <a:srgbClr val="FF9900"/>
                </a:solidFill>
              </a:ln>
            </c:spPr>
            <c:marker>
              <c:size val="7"/>
              <c:spPr>
                <a:solidFill>
                  <a:srgbClr val="000080"/>
                </a:solidFill>
                <a:ln>
                  <a:solidFill>
                    <a:srgbClr val="000080"/>
                  </a:solidFill>
                </a:ln>
              </c:spPr>
            </c:marker>
          </c:dPt>
          <c:dPt>
            <c:idx val="5"/>
            <c:spPr>
              <a:ln w="25400">
                <a:solidFill>
                  <a:srgbClr val="FF9900"/>
                </a:solidFill>
              </a:ln>
            </c:spPr>
            <c:marker>
              <c:size val="7"/>
              <c:spPr>
                <a:solidFill>
                  <a:srgbClr val="000080"/>
                </a:solidFill>
                <a:ln>
                  <a:solidFill>
                    <a:srgbClr val="000080"/>
                  </a:solidFill>
                </a:ln>
              </c:spPr>
            </c:marker>
          </c:dPt>
          <c:dPt>
            <c:idx val="6"/>
            <c:spPr>
              <a:ln w="25400">
                <a:solidFill>
                  <a:srgbClr val="FF9900"/>
                </a:solidFill>
              </a:ln>
            </c:spPr>
            <c:marker>
              <c:size val="7"/>
              <c:spPr>
                <a:solidFill>
                  <a:srgbClr val="000080"/>
                </a:solidFill>
                <a:ln>
                  <a:solidFill>
                    <a:srgbClr val="000080"/>
                  </a:solidFill>
                </a:ln>
              </c:spPr>
            </c:marker>
          </c:dPt>
          <c:dPt>
            <c:idx val="7"/>
            <c:spPr>
              <a:ln w="25400">
                <a:solidFill>
                  <a:srgbClr val="FF9900"/>
                </a:solidFill>
              </a:ln>
            </c:spPr>
            <c:marker>
              <c:size val="7"/>
              <c:spPr>
                <a:solidFill>
                  <a:srgbClr val="000080"/>
                </a:solidFill>
                <a:ln>
                  <a:solidFill>
                    <a:srgbClr val="000080"/>
                  </a:solidFill>
                </a:ln>
              </c:spPr>
            </c:marker>
          </c:dPt>
          <c:dPt>
            <c:idx val="9"/>
            <c:spPr>
              <a:ln w="12700">
                <a:solidFill>
                  <a:srgbClr val="000080"/>
                </a:solidFill>
                <a:prstDash val="sysDot"/>
              </a:ln>
            </c:spPr>
            <c:marker>
              <c:size val="7"/>
              <c:spPr>
                <a:solidFill>
                  <a:srgbClr val="000080"/>
                </a:solidFill>
                <a:ln>
                  <a:solidFill>
                    <a:srgbClr val="000080"/>
                  </a:solidFill>
                </a:ln>
              </c:spPr>
            </c:marker>
          </c:dPt>
          <c:dPt>
            <c:idx val="10"/>
            <c:spPr>
              <a:ln w="25400">
                <a:solidFill>
                  <a:srgbClr val="008000"/>
                </a:solidFill>
              </a:ln>
            </c:spPr>
            <c:marker>
              <c:size val="7"/>
              <c:spPr>
                <a:solidFill>
                  <a:srgbClr val="000080"/>
                </a:solidFill>
                <a:ln>
                  <a:solidFill>
                    <a:srgbClr val="000080"/>
                  </a:solidFill>
                </a:ln>
              </c:spPr>
            </c:marker>
          </c:dPt>
          <c:dPt>
            <c:idx val="11"/>
            <c:spPr>
              <a:ln w="25400">
                <a:solidFill>
                  <a:srgbClr val="008000"/>
                </a:solidFill>
              </a:ln>
            </c:spPr>
            <c:marker>
              <c:size val="7"/>
              <c:spPr>
                <a:solidFill>
                  <a:srgbClr val="000080"/>
                </a:solidFill>
                <a:ln>
                  <a:solidFill>
                    <a:srgbClr val="000080"/>
                  </a:solidFill>
                </a:ln>
              </c:spPr>
            </c:marker>
          </c:dPt>
          <c:dPt>
            <c:idx val="12"/>
            <c:spPr>
              <a:ln w="25400">
                <a:solidFill>
                  <a:srgbClr val="008000"/>
                </a:solidFill>
              </a:ln>
            </c:spPr>
            <c:marker>
              <c:size val="7"/>
              <c:spPr>
                <a:solidFill>
                  <a:srgbClr val="000080"/>
                </a:solidFill>
                <a:ln>
                  <a:solidFill>
                    <a:srgbClr val="000080"/>
                  </a:solidFill>
                </a:ln>
              </c:spPr>
            </c:marker>
          </c:dPt>
          <c:dPt>
            <c:idx val="13"/>
            <c:spPr>
              <a:ln w="25400">
                <a:solidFill>
                  <a:srgbClr val="008000"/>
                </a:solidFill>
              </a:ln>
            </c:spPr>
            <c:marker>
              <c:size val="7"/>
              <c:spPr>
                <a:solidFill>
                  <a:srgbClr val="000080"/>
                </a:solidFill>
                <a:ln>
                  <a:solidFill>
                    <a:srgbClr val="000080"/>
                  </a:solidFill>
                </a:ln>
              </c:spPr>
            </c:marker>
          </c:dPt>
          <c:dPt>
            <c:idx val="14"/>
            <c:spPr>
              <a:ln w="25400">
                <a:solidFill>
                  <a:srgbClr val="008000"/>
                </a:solidFill>
              </a:ln>
            </c:spPr>
            <c:marker>
              <c:size val="7"/>
              <c:spPr>
                <a:solidFill>
                  <a:srgbClr val="000080"/>
                </a:solidFill>
                <a:ln>
                  <a:solidFill>
                    <a:srgbClr val="000080"/>
                  </a:solidFill>
                </a:ln>
              </c:spPr>
            </c:marker>
          </c:dPt>
          <c:dPt>
            <c:idx val="15"/>
            <c:spPr>
              <a:ln w="25400">
                <a:solidFill>
                  <a:srgbClr val="008000"/>
                </a:solidFill>
              </a:ln>
            </c:spPr>
            <c:marker>
              <c:size val="7"/>
              <c:spPr>
                <a:solidFill>
                  <a:srgbClr val="000080"/>
                </a:solidFill>
                <a:ln>
                  <a:solidFill>
                    <a:srgbClr val="000080"/>
                  </a:solidFill>
                </a:ln>
              </c:spPr>
            </c:marker>
          </c:dPt>
          <c:dPt>
            <c:idx val="16"/>
            <c:spPr>
              <a:ln w="25400">
                <a:solidFill>
                  <a:srgbClr val="008000"/>
                </a:solidFill>
              </a:ln>
            </c:spPr>
            <c:marker>
              <c:size val="7"/>
              <c:spPr>
                <a:solidFill>
                  <a:srgbClr val="000080"/>
                </a:solidFill>
                <a:ln>
                  <a:solidFill>
                    <a:srgbClr val="000080"/>
                  </a:solidFill>
                </a:ln>
              </c:spPr>
            </c:marker>
          </c:dPt>
          <c:dPt>
            <c:idx val="17"/>
            <c:spPr>
              <a:ln w="25400">
                <a:solidFill>
                  <a:srgbClr val="008000"/>
                </a:solidFill>
              </a:ln>
            </c:spPr>
            <c:marker>
              <c:size val="7"/>
              <c:spPr>
                <a:solidFill>
                  <a:srgbClr val="000080"/>
                </a:solidFill>
                <a:ln>
                  <a:solidFill>
                    <a:srgbClr val="000080"/>
                  </a:solidFill>
                </a:ln>
              </c:spPr>
            </c:marker>
          </c:dPt>
          <c:dPt>
            <c:idx val="18"/>
            <c:spPr>
              <a:ln w="25400">
                <a:solidFill>
                  <a:srgbClr val="FF0000"/>
                </a:solidFill>
              </a:ln>
            </c:spPr>
            <c:marker>
              <c:size val="7"/>
              <c:spPr>
                <a:solidFill>
                  <a:srgbClr val="000080"/>
                </a:solidFill>
                <a:ln>
                  <a:solidFill>
                    <a:srgbClr val="000080"/>
                  </a:solidFill>
                </a:ln>
              </c:spPr>
            </c:marker>
          </c:dPt>
          <c:dPt>
            <c:idx val="19"/>
            <c:spPr>
              <a:ln w="25400">
                <a:solidFill>
                  <a:srgbClr val="FF0000"/>
                </a:solidFill>
              </a:ln>
            </c:spPr>
            <c:marker>
              <c:size val="7"/>
              <c:spPr>
                <a:solidFill>
                  <a:srgbClr val="000080"/>
                </a:solidFill>
                <a:ln>
                  <a:solidFill>
                    <a:srgbClr val="000080"/>
                  </a:solidFill>
                </a:ln>
              </c:spPr>
            </c:marker>
          </c:dPt>
          <c:dPt>
            <c:idx val="20"/>
            <c:spPr>
              <a:ln w="25400">
                <a:solidFill>
                  <a:srgbClr val="FF0000"/>
                </a:solidFill>
              </a:ln>
            </c:spPr>
            <c:marker>
              <c:size val="7"/>
              <c:spPr>
                <a:solidFill>
                  <a:srgbClr val="000080"/>
                </a:solidFill>
                <a:ln>
                  <a:solidFill>
                    <a:srgbClr val="000080"/>
                  </a:solidFill>
                </a:ln>
              </c:spPr>
            </c:marker>
          </c:dPt>
          <c:dPt>
            <c:idx val="21"/>
            <c:spPr>
              <a:ln w="25400">
                <a:solidFill>
                  <a:srgbClr val="FF0000"/>
                </a:solidFill>
              </a:ln>
            </c:spPr>
            <c:marker>
              <c:size val="7"/>
              <c:spPr>
                <a:solidFill>
                  <a:srgbClr val="000080"/>
                </a:solidFill>
                <a:ln>
                  <a:solidFill>
                    <a:srgbClr val="000080"/>
                  </a:solidFill>
                </a:ln>
              </c:spPr>
            </c:marker>
          </c:dPt>
          <c:dPt>
            <c:idx val="22"/>
            <c:spPr>
              <a:ln w="25400">
                <a:solidFill>
                  <a:srgbClr val="FF0000"/>
                </a:solidFill>
              </a:ln>
            </c:spPr>
            <c:marker>
              <c:size val="7"/>
              <c:spPr>
                <a:solidFill>
                  <a:srgbClr val="000080"/>
                </a:solidFill>
                <a:ln>
                  <a:solidFill>
                    <a:srgbClr val="000080"/>
                  </a:solidFill>
                </a:ln>
              </c:spPr>
            </c:marker>
          </c:dPt>
          <c:dPt>
            <c:idx val="23"/>
            <c:spPr>
              <a:ln w="25400">
                <a:solidFill>
                  <a:srgbClr val="FF0000"/>
                </a:solidFill>
              </a:ln>
            </c:spPr>
            <c:marker>
              <c:size val="7"/>
              <c:spPr>
                <a:solidFill>
                  <a:srgbClr val="000080"/>
                </a:solidFill>
                <a:ln>
                  <a:solidFill>
                    <a:srgbClr val="000080"/>
                  </a:solidFill>
                </a:ln>
              </c:spPr>
            </c:marker>
          </c:dPt>
          <c:dPt>
            <c:idx val="24"/>
            <c:spPr>
              <a:ln w="25400">
                <a:solidFill>
                  <a:srgbClr val="FF0000"/>
                </a:solidFill>
              </a:ln>
            </c:spPr>
            <c:marker>
              <c:size val="7"/>
              <c:spPr>
                <a:solidFill>
                  <a:srgbClr val="000080"/>
                </a:solidFill>
                <a:ln>
                  <a:solidFill>
                    <a:srgbClr val="000080"/>
                  </a:solidFill>
                </a:ln>
              </c:spPr>
            </c:marker>
          </c:dPt>
          <c:xVal>
            <c:numRef>
              <c:f>'Kontroldiagram XY Antal'!$C$15:$C$1025</c:f>
              <c:numCache>
                <c:ptCount val="10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numCache>
            </c:numRef>
          </c:xVal>
          <c:yVal>
            <c:numRef>
              <c:f>'Kontroldiagram XY Antal'!$D$15:$D$1025</c:f>
              <c:numCache>
                <c:ptCount val="10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numCache>
            </c:numRef>
          </c:yVal>
          <c:smooth val="0"/>
        </c:ser>
        <c:ser>
          <c:idx val="1"/>
          <c:order val="1"/>
          <c:tx>
            <c:v>Middel</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8000"/>
                </a:solidFill>
              </a:ln>
            </c:spPr>
            <c:marker>
              <c:symbol val="none"/>
            </c:marker>
          </c:dPt>
          <c:dPt>
            <c:idx val="4"/>
            <c:spPr>
              <a:ln w="25400">
                <a:solidFill>
                  <a:srgbClr val="FF0000"/>
                </a:solidFill>
                <a:prstDash val="sysDot"/>
              </a:ln>
            </c:spPr>
            <c:marker>
              <c:symbol val="none"/>
            </c:marker>
          </c:dPt>
          <c:dPt>
            <c:idx val="7"/>
            <c:spPr>
              <a:ln w="25400">
                <a:solidFill>
                  <a:srgbClr val="FF0000"/>
                </a:solidFill>
                <a:prstDash val="sysDot"/>
              </a:ln>
            </c:spPr>
            <c:marker>
              <c:symbol val="none"/>
            </c:marker>
          </c:dPt>
          <c:xVal>
            <c:numRef>
              <c:f>'Kontroldiagram XY Antal'!$S$7:$S$30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'Kontroldiagram XY Antal'!$T$7:$T$30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axId val="11004873"/>
        <c:axId val="31934994"/>
      </c:scatterChart>
      <c:valAx>
        <c:axId val="11004873"/>
        <c:scaling>
          <c:orientation val="minMax"/>
        </c:scaling>
        <c:axPos val="b"/>
        <c:title>
          <c:tx>
            <c:rich>
              <a:bodyPr vert="horz" rot="0" anchor="ctr"/>
              <a:lstStyle/>
              <a:p>
                <a:pPr algn="ctr">
                  <a:defRPr/>
                </a:pPr>
                <a:r>
                  <a:rPr lang="en-US" cap="none" sz="1425" b="1" i="0" u="none" baseline="0">
                    <a:latin typeface="Arial"/>
                    <a:ea typeface="Arial"/>
                    <a:cs typeface="Arial"/>
                  </a:rPr>
                  <a:t>Dage</a:t>
                </a:r>
              </a:p>
            </c:rich>
          </c:tx>
          <c:layout/>
          <c:overlay val="0"/>
          <c:spPr>
            <a:noFill/>
            <a:ln>
              <a:noFill/>
            </a:ln>
          </c:spPr>
        </c:title>
        <c:delete val="0"/>
        <c:numFmt formatCode="General" sourceLinked="1"/>
        <c:majorTickMark val="out"/>
        <c:minorTickMark val="none"/>
        <c:tickLblPos val="nextTo"/>
        <c:crossAx val="31934994"/>
        <c:crosses val="autoZero"/>
        <c:crossBetween val="midCat"/>
        <c:dispUnits/>
      </c:valAx>
      <c:valAx>
        <c:axId val="31934994"/>
        <c:scaling>
          <c:orientation val="minMax"/>
        </c:scaling>
        <c:axPos val="l"/>
        <c:title>
          <c:tx>
            <c:rich>
              <a:bodyPr vert="horz" rot="-5400000" anchor="ctr"/>
              <a:lstStyle/>
              <a:p>
                <a:pPr algn="ctr">
                  <a:defRPr/>
                </a:pPr>
                <a:r>
                  <a:rPr lang="en-US" cap="none" sz="1425" b="1" i="0" u="none" baseline="0">
                    <a:latin typeface="Arial"/>
                    <a:ea typeface="Arial"/>
                    <a:cs typeface="Arial"/>
                  </a:rPr>
                  <a:t>Værdi</a:t>
                </a:r>
              </a:p>
            </c:rich>
          </c:tx>
          <c:layout/>
          <c:overlay val="0"/>
          <c:spPr>
            <a:noFill/>
            <a:ln>
              <a:noFill/>
            </a:ln>
          </c:spPr>
        </c:title>
        <c:delete val="0"/>
        <c:numFmt formatCode="General" sourceLinked="1"/>
        <c:majorTickMark val="out"/>
        <c:minorTickMark val="none"/>
        <c:tickLblPos val="nextTo"/>
        <c:crossAx val="11004873"/>
        <c:crosses val="autoZero"/>
        <c:crossBetween val="midCat"/>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Mit kontroldiagram</a:t>
            </a:r>
          </a:p>
        </c:rich>
      </c:tx>
      <c:layout>
        <c:manualLayout>
          <c:xMode val="factor"/>
          <c:yMode val="factor"/>
          <c:x val="-0.00175"/>
          <c:y val="0.00675"/>
        </c:manualLayout>
      </c:layout>
      <c:spPr>
        <a:noFill/>
        <a:ln>
          <a:noFill/>
        </a:ln>
      </c:spPr>
    </c:title>
    <c:plotArea>
      <c:layout>
        <c:manualLayout>
          <c:xMode val="edge"/>
          <c:yMode val="edge"/>
          <c:x val="0.069"/>
          <c:y val="0.1455"/>
          <c:w val="0.74425"/>
          <c:h val="0.7515"/>
        </c:manualLayout>
      </c:layout>
      <c:lineChart>
        <c:grouping val="standard"/>
        <c:varyColors val="0"/>
        <c:ser>
          <c:idx val="0"/>
          <c:order val="0"/>
          <c:tx>
            <c:v>Værdi</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000080"/>
                </a:solidFill>
              </a:ln>
            </c:spPr>
          </c:marker>
          <c:dPt>
            <c:idx val="1"/>
            <c:spPr>
              <a:ln w="12700">
                <a:solidFill>
                  <a:srgbClr val="000080"/>
                </a:solidFill>
                <a:prstDash val="sysDot"/>
              </a:ln>
            </c:spPr>
            <c:marker>
              <c:size val="7"/>
              <c:spPr>
                <a:solidFill>
                  <a:srgbClr val="000080"/>
                </a:solidFill>
                <a:ln>
                  <a:solidFill>
                    <a:srgbClr val="000080"/>
                  </a:solidFill>
                </a:ln>
              </c:spPr>
            </c:marker>
          </c:dPt>
          <c:dPt>
            <c:idx val="2"/>
            <c:spPr>
              <a:ln w="25400">
                <a:solidFill>
                  <a:srgbClr val="008000"/>
                </a:solidFill>
              </a:ln>
            </c:spPr>
            <c:marker>
              <c:size val="7"/>
              <c:spPr>
                <a:solidFill>
                  <a:srgbClr val="000080"/>
                </a:solidFill>
                <a:ln>
                  <a:solidFill>
                    <a:srgbClr val="000080"/>
                  </a:solidFill>
                </a:ln>
              </c:spPr>
            </c:marker>
          </c:dPt>
          <c:dPt>
            <c:idx val="3"/>
            <c:spPr>
              <a:ln w="25400">
                <a:solidFill>
                  <a:srgbClr val="008000"/>
                </a:solidFill>
              </a:ln>
            </c:spPr>
            <c:marker>
              <c:size val="7"/>
              <c:spPr>
                <a:solidFill>
                  <a:srgbClr val="000080"/>
                </a:solidFill>
                <a:ln>
                  <a:solidFill>
                    <a:srgbClr val="000080"/>
                  </a:solidFill>
                </a:ln>
              </c:spPr>
            </c:marker>
          </c:dPt>
          <c:dPt>
            <c:idx val="4"/>
            <c:spPr>
              <a:ln w="25400">
                <a:solidFill>
                  <a:srgbClr val="008000"/>
                </a:solidFill>
              </a:ln>
            </c:spPr>
            <c:marker>
              <c:size val="7"/>
              <c:spPr>
                <a:solidFill>
                  <a:srgbClr val="000080"/>
                </a:solidFill>
                <a:ln>
                  <a:solidFill>
                    <a:srgbClr val="000080"/>
                  </a:solidFill>
                </a:ln>
              </c:spPr>
            </c:marker>
          </c:dPt>
          <c:dPt>
            <c:idx val="5"/>
            <c:spPr>
              <a:ln w="25400">
                <a:solidFill>
                  <a:srgbClr val="008000"/>
                </a:solidFill>
              </a:ln>
            </c:spPr>
            <c:marker>
              <c:size val="7"/>
              <c:spPr>
                <a:solidFill>
                  <a:srgbClr val="000080"/>
                </a:solidFill>
                <a:ln>
                  <a:solidFill>
                    <a:srgbClr val="000080"/>
                  </a:solidFill>
                </a:ln>
              </c:spPr>
            </c:marker>
          </c:dPt>
          <c:dPt>
            <c:idx val="6"/>
            <c:spPr>
              <a:ln w="25400">
                <a:solidFill>
                  <a:srgbClr val="008000"/>
                </a:solidFill>
              </a:ln>
            </c:spPr>
            <c:marker>
              <c:size val="7"/>
              <c:spPr>
                <a:solidFill>
                  <a:srgbClr val="000080"/>
                </a:solidFill>
                <a:ln>
                  <a:solidFill>
                    <a:srgbClr val="000080"/>
                  </a:solidFill>
                </a:ln>
              </c:spPr>
            </c:marker>
          </c:dPt>
          <c:dPt>
            <c:idx val="7"/>
            <c:spPr>
              <a:ln w="25400">
                <a:solidFill>
                  <a:srgbClr val="008000"/>
                </a:solidFill>
              </a:ln>
            </c:spPr>
            <c:marker>
              <c:size val="7"/>
              <c:spPr>
                <a:solidFill>
                  <a:srgbClr val="000080"/>
                </a:solidFill>
                <a:ln>
                  <a:solidFill>
                    <a:srgbClr val="000080"/>
                  </a:solidFill>
                </a:ln>
              </c:spPr>
            </c:marker>
          </c:dPt>
          <c:dPt>
            <c:idx val="8"/>
            <c:spPr>
              <a:ln w="25400">
                <a:solidFill>
                  <a:srgbClr val="008000"/>
                </a:solidFill>
              </a:ln>
            </c:spPr>
            <c:marker>
              <c:size val="7"/>
              <c:spPr>
                <a:solidFill>
                  <a:srgbClr val="000080"/>
                </a:solidFill>
                <a:ln>
                  <a:solidFill>
                    <a:srgbClr val="000080"/>
                  </a:solidFill>
                </a:ln>
              </c:spPr>
            </c:marker>
          </c:dPt>
          <c:dPt>
            <c:idx val="9"/>
            <c:spPr>
              <a:ln w="25400">
                <a:solidFill>
                  <a:srgbClr val="008000"/>
                </a:solidFill>
              </a:ln>
            </c:spPr>
            <c:marker>
              <c:size val="7"/>
              <c:spPr>
                <a:solidFill>
                  <a:srgbClr val="000080"/>
                </a:solidFill>
                <a:ln>
                  <a:solidFill>
                    <a:srgbClr val="000080"/>
                  </a:solidFill>
                </a:ln>
              </c:spPr>
            </c:marker>
          </c:dPt>
          <c:dPt>
            <c:idx val="10"/>
            <c:spPr>
              <a:ln w="12700">
                <a:solidFill>
                  <a:srgbClr val="000080"/>
                </a:solidFill>
                <a:prstDash val="sysDot"/>
              </a:ln>
            </c:spPr>
            <c:marker>
              <c:symbol val="square"/>
              <c:size val="9"/>
              <c:spPr>
                <a:solidFill>
                  <a:srgbClr val="FF0000"/>
                </a:solidFill>
                <a:ln>
                  <a:solidFill>
                    <a:srgbClr val="FF0000"/>
                  </a:solidFill>
                </a:ln>
              </c:spPr>
            </c:marker>
          </c:dPt>
          <c:cat>
            <c:strRef>
              <c:f>'Kontroldiagram Kurve'!$C$15:$C$25</c:f>
              <c:strCache/>
            </c:strRef>
          </c:cat>
          <c:val>
            <c:numRef>
              <c:f>'Kontroldiagram Kurve'!$D$15:$D$25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'Kontroldiagram Kurve'!$C$15:$C$25</c:f>
              <c:strCache/>
            </c:strRef>
          </c:cat>
          <c:val>
            <c:numRef>
              <c:f>'Kontroldiagram Kurve'!$T$7:$T$17</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'Kontroldiagram Kurve'!$C$15:$C$25</c:f>
              <c:strCache/>
            </c:strRef>
          </c:cat>
          <c:val>
            <c:numRef>
              <c:f>'Kontroldiagram Kurve'!$U$7:$U$17</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'Kontroldiagram Kurve'!$C$15:$C$25</c:f>
              <c:strCache/>
            </c:strRef>
          </c:cat>
          <c:val>
            <c:numRef>
              <c:f>'Kontroldiagram Kurve'!$V$7:$V$17</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4"/>
          <c:order val="4"/>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'Kontroldiagram Kurve'!$C$15:$C$25</c:f>
              <c:strCache/>
            </c:strRef>
          </c:cat>
          <c:val>
            <c:numRef>
              <c:f>'Kontroldiagram Kurve'!$W$7:$W$17</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18979491"/>
        <c:axId val="36597692"/>
      </c:lineChart>
      <c:catAx>
        <c:axId val="18979491"/>
        <c:scaling>
          <c:orientation val="minMax"/>
        </c:scaling>
        <c:axPos val="b"/>
        <c:title>
          <c:tx>
            <c:rich>
              <a:bodyPr vert="horz" rot="0" anchor="ctr"/>
              <a:lstStyle/>
              <a:p>
                <a:pPr algn="ctr">
                  <a:defRPr/>
                </a:pPr>
                <a:r>
                  <a:rPr lang="en-US" cap="none" sz="1575" b="1" i="0" u="none" baseline="0">
                    <a:latin typeface="Arial"/>
                    <a:ea typeface="Arial"/>
                    <a:cs typeface="Arial"/>
                  </a:rPr>
                  <a:t>Måned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597692"/>
        <c:crosses val="autoZero"/>
        <c:auto val="1"/>
        <c:lblOffset val="100"/>
        <c:noMultiLvlLbl val="0"/>
      </c:catAx>
      <c:valAx>
        <c:axId val="36597692"/>
        <c:scaling>
          <c:orientation val="minMax"/>
        </c:scaling>
        <c:axPos val="l"/>
        <c:title>
          <c:tx>
            <c:rich>
              <a:bodyPr vert="horz" rot="-5400000" anchor="ctr"/>
              <a:lstStyle/>
              <a:p>
                <a:pPr algn="ctr">
                  <a:defRPr/>
                </a:pPr>
                <a:r>
                  <a:rPr lang="en-US" cap="none" sz="1575" b="1" i="0" u="none" baseline="0">
                    <a:latin typeface="Arial"/>
                    <a:ea typeface="Arial"/>
                    <a:cs typeface="Arial"/>
                  </a:rPr>
                  <a:t>Antal</a:t>
                </a:r>
              </a:p>
            </c:rich>
          </c:tx>
          <c:layout/>
          <c:overlay val="0"/>
          <c:spPr>
            <a:noFill/>
            <a:ln>
              <a:noFill/>
            </a:ln>
          </c:spPr>
        </c:title>
        <c:delete val="0"/>
        <c:numFmt formatCode="General" sourceLinked="1"/>
        <c:majorTickMark val="out"/>
        <c:minorTickMark val="none"/>
        <c:tickLblPos val="nextTo"/>
        <c:crossAx val="1897949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Antal PTB udskrevet på AMA (LA7512)</a:t>
            </a:r>
          </a:p>
        </c:rich>
      </c:tx>
      <c:layout>
        <c:manualLayout>
          <c:xMode val="factor"/>
          <c:yMode val="factor"/>
          <c:x val="-0.00175"/>
          <c:y val="0.00675"/>
        </c:manualLayout>
      </c:layout>
      <c:spPr>
        <a:noFill/>
        <a:ln>
          <a:noFill/>
        </a:ln>
      </c:spPr>
    </c:title>
    <c:plotArea>
      <c:layout>
        <c:manualLayout>
          <c:xMode val="edge"/>
          <c:yMode val="edge"/>
          <c:x val="0.0715"/>
          <c:y val="0.1475"/>
          <c:w val="0.7425"/>
          <c:h val="0.74275"/>
        </c:manualLayout>
      </c:layout>
      <c:lineChart>
        <c:grouping val="standard"/>
        <c:varyColors val="0"/>
        <c:ser>
          <c:idx val="0"/>
          <c:order val="0"/>
          <c:tx>
            <c:v>Værdi</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000080"/>
                </a:solidFill>
              </a:ln>
            </c:spPr>
          </c:marker>
          <c:dPt>
            <c:idx val="5"/>
            <c:spPr>
              <a:ln w="12700">
                <a:solidFill>
                  <a:srgbClr val="000080"/>
                </a:solidFill>
                <a:prstDash val="sysDot"/>
              </a:ln>
            </c:spPr>
            <c:marker>
              <c:symbol val="square"/>
              <c:size val="9"/>
              <c:spPr>
                <a:solidFill>
                  <a:srgbClr val="FF0000"/>
                </a:solidFill>
                <a:ln>
                  <a:solidFill>
                    <a:srgbClr val="FF0000"/>
                  </a:solidFill>
                </a:ln>
              </c:spPr>
            </c:marker>
          </c:dPt>
          <c:dPt>
            <c:idx val="10"/>
            <c:spPr>
              <a:ln w="12700">
                <a:solidFill>
                  <a:srgbClr val="000080"/>
                </a:solidFill>
                <a:prstDash val="sysDot"/>
              </a:ln>
            </c:spPr>
            <c:marker>
              <c:symbol val="square"/>
              <c:size val="9"/>
              <c:spPr>
                <a:solidFill>
                  <a:srgbClr val="FF0000"/>
                </a:solidFill>
                <a:ln>
                  <a:solidFill>
                    <a:srgbClr val="FF0000"/>
                  </a:solidFill>
                </a:ln>
              </c:spPr>
            </c:marker>
          </c:dPt>
          <c:cat>
            <c:strRef>
              <c:f>'Kontroldiagram Kurve Antal'!$C$15:$C$33</c:f>
              <c:strCache/>
            </c:strRef>
          </c:cat>
          <c:val>
            <c:numRef>
              <c:f>'Kontroldiagram Kurve Antal'!$D$15:$D$33</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ser>
          <c:idx val="1"/>
          <c:order val="1"/>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'Kontroldiagram Kurve Antal'!$C$15:$C$33</c:f>
              <c:strCache/>
            </c:strRef>
          </c:cat>
          <c:val>
            <c:numRef>
              <c:f>'Kontroldiagram Kurve Antal'!$T$7:$T$25</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ser>
          <c:idx val="2"/>
          <c:order val="2"/>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'Kontroldiagram Kurve Antal'!$C$15:$C$33</c:f>
              <c:strCache/>
            </c:strRef>
          </c:cat>
          <c:val>
            <c:numRef>
              <c:f>'Kontroldiagram Kurve Antal'!$U$7:$U$25</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ser>
          <c:idx val="3"/>
          <c:order val="3"/>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'Kontroldiagram Kurve Antal'!$C$15:$C$33</c:f>
              <c:strCache/>
            </c:strRef>
          </c:cat>
          <c:val>
            <c:numRef>
              <c:f>'Kontroldiagram Kurve Antal'!$V$7:$V$25</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ser>
          <c:idx val="4"/>
          <c:order val="4"/>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'Kontroldiagram Kurve Antal'!$C$15:$C$33</c:f>
              <c:strCache/>
            </c:strRef>
          </c:cat>
          <c:val>
            <c:numRef>
              <c:f>'Kontroldiagram Kurve Antal'!$W$7:$W$25</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60943773"/>
        <c:axId val="11623046"/>
      </c:lineChart>
      <c:catAx>
        <c:axId val="60943773"/>
        <c:scaling>
          <c:orientation val="minMax"/>
        </c:scaling>
        <c:axPos val="b"/>
        <c:title>
          <c:tx>
            <c:rich>
              <a:bodyPr vert="horz" rot="0" anchor="ctr"/>
              <a:lstStyle/>
              <a:p>
                <a:pPr algn="ctr">
                  <a:defRPr/>
                </a:pPr>
                <a:r>
                  <a:rPr lang="en-US" cap="none" sz="1575" b="1" i="0" u="none" baseline="0">
                    <a:latin typeface="Arial"/>
                    <a:ea typeface="Arial"/>
                    <a:cs typeface="Arial"/>
                  </a:rPr>
                  <a:t>Dage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623046"/>
        <c:crosses val="autoZero"/>
        <c:auto val="1"/>
        <c:lblOffset val="100"/>
        <c:noMultiLvlLbl val="0"/>
      </c:catAx>
      <c:valAx>
        <c:axId val="11623046"/>
        <c:scaling>
          <c:orientation val="minMax"/>
        </c:scaling>
        <c:axPos val="l"/>
        <c:title>
          <c:tx>
            <c:rich>
              <a:bodyPr vert="horz" rot="-5400000" anchor="ctr"/>
              <a:lstStyle/>
              <a:p>
                <a:pPr algn="ctr">
                  <a:defRPr/>
                </a:pPr>
                <a:r>
                  <a:rPr lang="en-US" cap="none" sz="1575" b="1" i="0" u="none" baseline="0">
                    <a:latin typeface="Arial"/>
                    <a:ea typeface="Arial"/>
                    <a:cs typeface="Arial"/>
                  </a:rPr>
                  <a:t>Antal</a:t>
                </a:r>
              </a:p>
            </c:rich>
          </c:tx>
          <c:layout/>
          <c:overlay val="0"/>
          <c:spPr>
            <a:noFill/>
            <a:ln>
              <a:noFill/>
            </a:ln>
          </c:spPr>
        </c:title>
        <c:delete val="0"/>
        <c:numFmt formatCode="General" sourceLinked="1"/>
        <c:majorTickMark val="out"/>
        <c:minorTickMark val="none"/>
        <c:tickLblPos val="nextTo"/>
        <c:crossAx val="6094377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3.png" /><Relationship Id="rId6" Type="http://schemas.openxmlformats.org/officeDocument/2006/relationships/chart" Target="/xl/charts/chart5.xml" /><Relationship Id="rId7"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4.emf" /><Relationship Id="rId3" Type="http://schemas.openxmlformats.org/officeDocument/2006/relationships/image" Target="../media/image1.emf" /><Relationship Id="rId4"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7.emf" /><Relationship Id="rId3" Type="http://schemas.openxmlformats.org/officeDocument/2006/relationships/image" Target="../media/image18.emf" /><Relationship Id="rId4"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0.emf" /><Relationship Id="rId3" Type="http://schemas.openxmlformats.org/officeDocument/2006/relationships/image" Target="../media/image12.emf" /><Relationship Id="rId4" Type="http://schemas.openxmlformats.org/officeDocument/2006/relationships/image" Target="../media/image1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media/image6.emf" /><Relationship Id="rId3"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6.emf" /><Relationship Id="rId3" Type="http://schemas.openxmlformats.org/officeDocument/2006/relationships/image" Target="../media/image17.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media/image20.emf" /><Relationship Id="rId3"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24</xdr:row>
      <xdr:rowOff>133350</xdr:rowOff>
    </xdr:from>
    <xdr:to>
      <xdr:col>1</xdr:col>
      <xdr:colOff>3095625</xdr:colOff>
      <xdr:row>24</xdr:row>
      <xdr:rowOff>2533650</xdr:rowOff>
    </xdr:to>
    <xdr:graphicFrame>
      <xdr:nvGraphicFramePr>
        <xdr:cNvPr id="1" name="Chart 1"/>
        <xdr:cNvGraphicFramePr/>
      </xdr:nvGraphicFramePr>
      <xdr:xfrm>
        <a:off x="390525" y="4895850"/>
        <a:ext cx="2905125" cy="24003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31</xdr:row>
      <xdr:rowOff>38100</xdr:rowOff>
    </xdr:from>
    <xdr:to>
      <xdr:col>1</xdr:col>
      <xdr:colOff>2838450</xdr:colOff>
      <xdr:row>31</xdr:row>
      <xdr:rowOff>1943100</xdr:rowOff>
    </xdr:to>
    <xdr:graphicFrame>
      <xdr:nvGraphicFramePr>
        <xdr:cNvPr id="2" name="Chart 4"/>
        <xdr:cNvGraphicFramePr/>
      </xdr:nvGraphicFramePr>
      <xdr:xfrm>
        <a:off x="342900" y="11039475"/>
        <a:ext cx="2695575" cy="1905000"/>
      </xdr:xfrm>
      <a:graphic>
        <a:graphicData uri="http://schemas.openxmlformats.org/drawingml/2006/chart">
          <c:chart xmlns:c="http://schemas.openxmlformats.org/drawingml/2006/chart" r:id="rId2"/>
        </a:graphicData>
      </a:graphic>
    </xdr:graphicFrame>
    <xdr:clientData/>
  </xdr:twoCellAnchor>
  <xdr:oneCellAnchor>
    <xdr:from>
      <xdr:col>1</xdr:col>
      <xdr:colOff>2914650</xdr:colOff>
      <xdr:row>31</xdr:row>
      <xdr:rowOff>19050</xdr:rowOff>
    </xdr:from>
    <xdr:ext cx="2552700" cy="1828800"/>
    <xdr:sp>
      <xdr:nvSpPr>
        <xdr:cNvPr id="3" name="TextBox 5"/>
        <xdr:cNvSpPr txBox="1">
          <a:spLocks noChangeArrowheads="1"/>
        </xdr:cNvSpPr>
      </xdr:nvSpPr>
      <xdr:spPr>
        <a:xfrm>
          <a:off x="3114675" y="11020425"/>
          <a:ext cx="2552700" cy="1828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Figur, der viser data i pæn kontrol.
Middel er vist med grøn linje, og
+/-3s er vist med røde punkterede linjer.
Datapunkter i kontrol er vist med blåt.
Ingen datapunkter afviger mere end 3s.
Der er ingen runs med &gt;=8 punkter,
ingen trends med &gt;=6 punkter, og ingen oscillationer på 8 eller flere punkter.
Middel = 16 og spredning = 2,5, 3s = 7,5.
Lav 3s = 8,5 og høj 3s = 23,5.</a:t>
          </a:r>
        </a:p>
      </xdr:txBody>
    </xdr:sp>
    <xdr:clientData/>
  </xdr:oneCellAnchor>
  <xdr:twoCellAnchor>
    <xdr:from>
      <xdr:col>1</xdr:col>
      <xdr:colOff>180975</xdr:colOff>
      <xdr:row>39</xdr:row>
      <xdr:rowOff>66675</xdr:rowOff>
    </xdr:from>
    <xdr:to>
      <xdr:col>1</xdr:col>
      <xdr:colOff>2876550</xdr:colOff>
      <xdr:row>39</xdr:row>
      <xdr:rowOff>2009775</xdr:rowOff>
    </xdr:to>
    <xdr:graphicFrame>
      <xdr:nvGraphicFramePr>
        <xdr:cNvPr id="4" name="Chart 6"/>
        <xdr:cNvGraphicFramePr/>
      </xdr:nvGraphicFramePr>
      <xdr:xfrm>
        <a:off x="381000" y="14277975"/>
        <a:ext cx="2695575" cy="1943100"/>
      </xdr:xfrm>
      <a:graphic>
        <a:graphicData uri="http://schemas.openxmlformats.org/drawingml/2006/chart">
          <c:chart xmlns:c="http://schemas.openxmlformats.org/drawingml/2006/chart" r:id="rId3"/>
        </a:graphicData>
      </a:graphic>
    </xdr:graphicFrame>
    <xdr:clientData/>
  </xdr:twoCellAnchor>
  <xdr:oneCellAnchor>
    <xdr:from>
      <xdr:col>1</xdr:col>
      <xdr:colOff>2952750</xdr:colOff>
      <xdr:row>39</xdr:row>
      <xdr:rowOff>47625</xdr:rowOff>
    </xdr:from>
    <xdr:ext cx="2552700" cy="2028825"/>
    <xdr:sp>
      <xdr:nvSpPr>
        <xdr:cNvPr id="5" name="TextBox 7"/>
        <xdr:cNvSpPr txBox="1">
          <a:spLocks noChangeArrowheads="1"/>
        </xdr:cNvSpPr>
      </xdr:nvSpPr>
      <xdr:spPr>
        <a:xfrm>
          <a:off x="3152775" y="14258925"/>
          <a:ext cx="2552700" cy="2028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Figur, der viser data i dårlig kontrol.
Middel er vist med grøn linje, og
+/-3s er vist med røde punkterede linjer.
To datapunkter afviger mere end 3s.
Først er der et stigende trend, der løber
over +3s. Dernæst tilsyneladende en
korrektion nedad, hvor resten af punkterne
ligger i et run under middel.
Middel = 16 og spredning = 2,5, 3s = 7,5.
Lav 3s = 8,5 og høj 3s = 23,5.</a:t>
          </a:r>
        </a:p>
      </xdr:txBody>
    </xdr:sp>
    <xdr:clientData/>
  </xdr:oneCellAnchor>
  <xdr:twoCellAnchor>
    <xdr:from>
      <xdr:col>1</xdr:col>
      <xdr:colOff>190500</xdr:colOff>
      <xdr:row>52</xdr:row>
      <xdr:rowOff>133350</xdr:rowOff>
    </xdr:from>
    <xdr:to>
      <xdr:col>1</xdr:col>
      <xdr:colOff>3095625</xdr:colOff>
      <xdr:row>52</xdr:row>
      <xdr:rowOff>2495550</xdr:rowOff>
    </xdr:to>
    <xdr:graphicFrame>
      <xdr:nvGraphicFramePr>
        <xdr:cNvPr id="6" name="Chart 9"/>
        <xdr:cNvGraphicFramePr/>
      </xdr:nvGraphicFramePr>
      <xdr:xfrm>
        <a:off x="390525" y="24774525"/>
        <a:ext cx="2905125" cy="2362200"/>
      </xdr:xfrm>
      <a:graphic>
        <a:graphicData uri="http://schemas.openxmlformats.org/drawingml/2006/chart">
          <c:chart xmlns:c="http://schemas.openxmlformats.org/drawingml/2006/chart" r:id="rId4"/>
        </a:graphicData>
      </a:graphic>
    </xdr:graphicFrame>
    <xdr:clientData/>
  </xdr:twoCellAnchor>
  <xdr:oneCellAnchor>
    <xdr:from>
      <xdr:col>1</xdr:col>
      <xdr:colOff>3190875</xdr:colOff>
      <xdr:row>52</xdr:row>
      <xdr:rowOff>133350</xdr:rowOff>
    </xdr:from>
    <xdr:ext cx="2409825" cy="1714500"/>
    <xdr:sp>
      <xdr:nvSpPr>
        <xdr:cNvPr id="7" name="TextBox 10"/>
        <xdr:cNvSpPr txBox="1">
          <a:spLocks noChangeArrowheads="1"/>
        </xdr:cNvSpPr>
      </xdr:nvSpPr>
      <xdr:spPr>
        <a:xfrm>
          <a:off x="3390900" y="24774525"/>
          <a:ext cx="2409825" cy="171450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De prikkede kurver viser normalfordelinger
 middel = 1,5 og 4,5
 spredning = 1 og 0,7 (henholdsvis)
Grønne hele kurver er gammafordelingen,
svarende til ovenstående normalfordelinger.
For høje værdier af middel/spr falder de to
fordelinger sammen, kurverne til højre.
Hvorimod for lave forhold mellem middel og
spredning kan gammafordelingen ikke gå
under nul, kurverne til venstre.</a:t>
          </a:r>
        </a:p>
      </xdr:txBody>
    </xdr:sp>
    <xdr:clientData/>
  </xdr:oneCellAnchor>
  <xdr:oneCellAnchor>
    <xdr:from>
      <xdr:col>1</xdr:col>
      <xdr:colOff>3324225</xdr:colOff>
      <xdr:row>24</xdr:row>
      <xdr:rowOff>219075</xdr:rowOff>
    </xdr:from>
    <xdr:ext cx="1390650" cy="533400"/>
    <xdr:sp>
      <xdr:nvSpPr>
        <xdr:cNvPr id="8" name="TextBox 16"/>
        <xdr:cNvSpPr txBox="1">
          <a:spLocks noChangeArrowheads="1"/>
        </xdr:cNvSpPr>
      </xdr:nvSpPr>
      <xdr:spPr>
        <a:xfrm>
          <a:off x="3524250" y="4981575"/>
          <a:ext cx="1390650" cy="53340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Normalfordeling vist med
 middel = 0
 spredning = 1</a:t>
          </a:r>
        </a:p>
      </xdr:txBody>
    </xdr:sp>
    <xdr:clientData/>
  </xdr:oneCellAnchor>
  <xdr:twoCellAnchor editAs="oneCell">
    <xdr:from>
      <xdr:col>1</xdr:col>
      <xdr:colOff>3400425</xdr:colOff>
      <xdr:row>24</xdr:row>
      <xdr:rowOff>1362075</xdr:rowOff>
    </xdr:from>
    <xdr:to>
      <xdr:col>1</xdr:col>
      <xdr:colOff>5276850</xdr:colOff>
      <xdr:row>24</xdr:row>
      <xdr:rowOff>2085975</xdr:rowOff>
    </xdr:to>
    <xdr:pic>
      <xdr:nvPicPr>
        <xdr:cNvPr id="9" name="Picture 17"/>
        <xdr:cNvPicPr preferRelativeResize="1">
          <a:picLocks noChangeAspect="1"/>
        </xdr:cNvPicPr>
      </xdr:nvPicPr>
      <xdr:blipFill>
        <a:blip r:embed="rId5"/>
        <a:stretch>
          <a:fillRect/>
        </a:stretch>
      </xdr:blipFill>
      <xdr:spPr>
        <a:xfrm>
          <a:off x="3600450" y="6124575"/>
          <a:ext cx="1866900" cy="733425"/>
        </a:xfrm>
        <a:prstGeom prst="rect">
          <a:avLst/>
        </a:prstGeom>
        <a:noFill/>
        <a:ln w="9525" cmpd="sng">
          <a:noFill/>
        </a:ln>
      </xdr:spPr>
    </xdr:pic>
    <xdr:clientData/>
  </xdr:twoCellAnchor>
  <xdr:twoCellAnchor>
    <xdr:from>
      <xdr:col>1</xdr:col>
      <xdr:colOff>180975</xdr:colOff>
      <xdr:row>41</xdr:row>
      <xdr:rowOff>66675</xdr:rowOff>
    </xdr:from>
    <xdr:to>
      <xdr:col>1</xdr:col>
      <xdr:colOff>2876550</xdr:colOff>
      <xdr:row>41</xdr:row>
      <xdr:rowOff>2009775</xdr:rowOff>
    </xdr:to>
    <xdr:graphicFrame>
      <xdr:nvGraphicFramePr>
        <xdr:cNvPr id="10" name="Chart 19"/>
        <xdr:cNvGraphicFramePr/>
      </xdr:nvGraphicFramePr>
      <xdr:xfrm>
        <a:off x="381000" y="16573500"/>
        <a:ext cx="2695575" cy="1943100"/>
      </xdr:xfrm>
      <a:graphic>
        <a:graphicData uri="http://schemas.openxmlformats.org/drawingml/2006/chart">
          <c:chart xmlns:c="http://schemas.openxmlformats.org/drawingml/2006/chart" r:id="rId6"/>
        </a:graphicData>
      </a:graphic>
    </xdr:graphicFrame>
    <xdr:clientData/>
  </xdr:twoCellAnchor>
  <xdr:oneCellAnchor>
    <xdr:from>
      <xdr:col>1</xdr:col>
      <xdr:colOff>2943225</xdr:colOff>
      <xdr:row>41</xdr:row>
      <xdr:rowOff>47625</xdr:rowOff>
    </xdr:from>
    <xdr:ext cx="2552700" cy="2028825"/>
    <xdr:sp>
      <xdr:nvSpPr>
        <xdr:cNvPr id="11" name="TextBox 20"/>
        <xdr:cNvSpPr txBox="1">
          <a:spLocks noChangeArrowheads="1"/>
        </xdr:cNvSpPr>
      </xdr:nvSpPr>
      <xdr:spPr>
        <a:xfrm>
          <a:off x="3143250" y="16554450"/>
          <a:ext cx="2552700" cy="2028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Figur, der viser data i dårlig kontrol.
Middel er vist med grøn linje, og
+/-3s er vist med røde punkterede linjer.
Otte punkter efter hinanden ligger skiftevis over og under middel. Dvs. vi har en oscillation.
Middel = 16 og spredning = 2,5, 3s = 7,5.
Lav 3s = 8,5 og høj 3s = 23,5.</a:t>
          </a:r>
        </a:p>
      </xdr:txBody>
    </xdr:sp>
    <xdr:clientData/>
  </xdr:oneCellAnchor>
  <xdr:twoCellAnchor editAs="oneCell">
    <xdr:from>
      <xdr:col>1</xdr:col>
      <xdr:colOff>3267075</xdr:colOff>
      <xdr:row>52</xdr:row>
      <xdr:rowOff>1885950</xdr:rowOff>
    </xdr:from>
    <xdr:to>
      <xdr:col>1</xdr:col>
      <xdr:colOff>5391150</xdr:colOff>
      <xdr:row>52</xdr:row>
      <xdr:rowOff>2419350</xdr:rowOff>
    </xdr:to>
    <xdr:pic>
      <xdr:nvPicPr>
        <xdr:cNvPr id="12" name="Picture 21"/>
        <xdr:cNvPicPr preferRelativeResize="1">
          <a:picLocks noChangeAspect="1"/>
        </xdr:cNvPicPr>
      </xdr:nvPicPr>
      <xdr:blipFill>
        <a:blip r:embed="rId7"/>
        <a:stretch>
          <a:fillRect/>
        </a:stretch>
      </xdr:blipFill>
      <xdr:spPr>
        <a:xfrm>
          <a:off x="3467100" y="26527125"/>
          <a:ext cx="21145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10</xdr:row>
      <xdr:rowOff>9525</xdr:rowOff>
    </xdr:from>
    <xdr:to>
      <xdr:col>16</xdr:col>
      <xdr:colOff>161925</xdr:colOff>
      <xdr:row>36</xdr:row>
      <xdr:rowOff>104775</xdr:rowOff>
    </xdr:to>
    <xdr:graphicFrame>
      <xdr:nvGraphicFramePr>
        <xdr:cNvPr id="1" name="Kontroldiagram01"/>
        <xdr:cNvGraphicFramePr/>
      </xdr:nvGraphicFramePr>
      <xdr:xfrm>
        <a:off x="5057775" y="1733550"/>
        <a:ext cx="6572250" cy="4333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104775</xdr:colOff>
      <xdr:row>4</xdr:row>
      <xdr:rowOff>19050</xdr:rowOff>
    </xdr:from>
    <xdr:to>
      <xdr:col>1</xdr:col>
      <xdr:colOff>409575</xdr:colOff>
      <xdr:row>5</xdr:row>
      <xdr:rowOff>152400</xdr:rowOff>
    </xdr:to>
    <xdr:pic>
      <xdr:nvPicPr>
        <xdr:cNvPr id="2" name="cmdClearData9"/>
        <xdr:cNvPicPr preferRelativeResize="1">
          <a:picLocks noChangeAspect="1"/>
        </xdr:cNvPicPr>
      </xdr:nvPicPr>
      <xdr:blipFill>
        <a:blip r:embed="rId2"/>
        <a:stretch>
          <a:fillRect/>
        </a:stretch>
      </xdr:blipFill>
      <xdr:spPr>
        <a:xfrm>
          <a:off x="104775" y="733425"/>
          <a:ext cx="914400" cy="304800"/>
        </a:xfrm>
        <a:prstGeom prst="rect">
          <a:avLst/>
        </a:prstGeom>
        <a:noFill/>
        <a:ln w="9525" cmpd="sng">
          <a:noFill/>
        </a:ln>
      </xdr:spPr>
    </xdr:pic>
    <xdr:clientData/>
  </xdr:twoCellAnchor>
  <xdr:twoCellAnchor editAs="oneCell">
    <xdr:from>
      <xdr:col>0</xdr:col>
      <xdr:colOff>133350</xdr:colOff>
      <xdr:row>6</xdr:row>
      <xdr:rowOff>104775</xdr:rowOff>
    </xdr:from>
    <xdr:to>
      <xdr:col>1</xdr:col>
      <xdr:colOff>419100</xdr:colOff>
      <xdr:row>9</xdr:row>
      <xdr:rowOff>38100</xdr:rowOff>
    </xdr:to>
    <xdr:pic>
      <xdr:nvPicPr>
        <xdr:cNvPr id="3" name="cmdRunsTrends1"/>
        <xdr:cNvPicPr preferRelativeResize="1">
          <a:picLocks noChangeAspect="1"/>
        </xdr:cNvPicPr>
      </xdr:nvPicPr>
      <xdr:blipFill>
        <a:blip r:embed="rId3"/>
        <a:stretch>
          <a:fillRect/>
        </a:stretch>
      </xdr:blipFill>
      <xdr:spPr>
        <a:xfrm>
          <a:off x="133350" y="1162050"/>
          <a:ext cx="895350" cy="438150"/>
        </a:xfrm>
        <a:prstGeom prst="rect">
          <a:avLst/>
        </a:prstGeom>
        <a:noFill/>
        <a:ln w="9525" cmpd="sng">
          <a:noFill/>
        </a:ln>
      </xdr:spPr>
    </xdr:pic>
    <xdr:clientData/>
  </xdr:twoCellAnchor>
  <xdr:twoCellAnchor editAs="oneCell">
    <xdr:from>
      <xdr:col>4</xdr:col>
      <xdr:colOff>95250</xdr:colOff>
      <xdr:row>8</xdr:row>
      <xdr:rowOff>104775</xdr:rowOff>
    </xdr:from>
    <xdr:to>
      <xdr:col>4</xdr:col>
      <xdr:colOff>981075</xdr:colOff>
      <xdr:row>11</xdr:row>
      <xdr:rowOff>57150</xdr:rowOff>
    </xdr:to>
    <xdr:pic>
      <xdr:nvPicPr>
        <xdr:cNvPr id="4" name="cmdFjernBemærkninger1"/>
        <xdr:cNvPicPr preferRelativeResize="1">
          <a:picLocks noChangeAspect="1"/>
        </xdr:cNvPicPr>
      </xdr:nvPicPr>
      <xdr:blipFill>
        <a:blip r:embed="rId4"/>
        <a:stretch>
          <a:fillRect/>
        </a:stretch>
      </xdr:blipFill>
      <xdr:spPr>
        <a:xfrm>
          <a:off x="2809875" y="1504950"/>
          <a:ext cx="8858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10</xdr:row>
      <xdr:rowOff>9525</xdr:rowOff>
    </xdr:from>
    <xdr:to>
      <xdr:col>16</xdr:col>
      <xdr:colOff>161925</xdr:colOff>
      <xdr:row>36</xdr:row>
      <xdr:rowOff>104775</xdr:rowOff>
    </xdr:to>
    <xdr:graphicFrame>
      <xdr:nvGraphicFramePr>
        <xdr:cNvPr id="1" name="Kontroldiagram01"/>
        <xdr:cNvGraphicFramePr/>
      </xdr:nvGraphicFramePr>
      <xdr:xfrm>
        <a:off x="5057775" y="1733550"/>
        <a:ext cx="6753225" cy="4333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123825</xdr:colOff>
      <xdr:row>6</xdr:row>
      <xdr:rowOff>85725</xdr:rowOff>
    </xdr:from>
    <xdr:to>
      <xdr:col>1</xdr:col>
      <xdr:colOff>428625</xdr:colOff>
      <xdr:row>8</xdr:row>
      <xdr:rowOff>47625</xdr:rowOff>
    </xdr:to>
    <xdr:pic>
      <xdr:nvPicPr>
        <xdr:cNvPr id="2" name="cmdClearData9"/>
        <xdr:cNvPicPr preferRelativeResize="1">
          <a:picLocks noChangeAspect="1"/>
        </xdr:cNvPicPr>
      </xdr:nvPicPr>
      <xdr:blipFill>
        <a:blip r:embed="rId2"/>
        <a:stretch>
          <a:fillRect/>
        </a:stretch>
      </xdr:blipFill>
      <xdr:spPr>
        <a:xfrm>
          <a:off x="123825" y="1143000"/>
          <a:ext cx="914400" cy="304800"/>
        </a:xfrm>
        <a:prstGeom prst="rect">
          <a:avLst/>
        </a:prstGeom>
        <a:noFill/>
        <a:ln w="9525" cmpd="sng">
          <a:noFill/>
        </a:ln>
      </xdr:spPr>
    </xdr:pic>
    <xdr:clientData/>
  </xdr:twoCellAnchor>
  <xdr:twoCellAnchor editAs="oneCell">
    <xdr:from>
      <xdr:col>0</xdr:col>
      <xdr:colOff>123825</xdr:colOff>
      <xdr:row>8</xdr:row>
      <xdr:rowOff>114300</xdr:rowOff>
    </xdr:from>
    <xdr:to>
      <xdr:col>1</xdr:col>
      <xdr:colOff>400050</xdr:colOff>
      <xdr:row>11</xdr:row>
      <xdr:rowOff>66675</xdr:rowOff>
    </xdr:to>
    <xdr:pic>
      <xdr:nvPicPr>
        <xdr:cNvPr id="3" name="cmdRunsTrends1"/>
        <xdr:cNvPicPr preferRelativeResize="1">
          <a:picLocks noChangeAspect="1"/>
        </xdr:cNvPicPr>
      </xdr:nvPicPr>
      <xdr:blipFill>
        <a:blip r:embed="rId3"/>
        <a:stretch>
          <a:fillRect/>
        </a:stretch>
      </xdr:blipFill>
      <xdr:spPr>
        <a:xfrm>
          <a:off x="123825" y="1514475"/>
          <a:ext cx="885825" cy="438150"/>
        </a:xfrm>
        <a:prstGeom prst="rect">
          <a:avLst/>
        </a:prstGeom>
        <a:noFill/>
        <a:ln w="9525" cmpd="sng">
          <a:noFill/>
        </a:ln>
      </xdr:spPr>
    </xdr:pic>
    <xdr:clientData/>
  </xdr:twoCellAnchor>
  <xdr:twoCellAnchor editAs="oneCell">
    <xdr:from>
      <xdr:col>4</xdr:col>
      <xdr:colOff>114300</xdr:colOff>
      <xdr:row>8</xdr:row>
      <xdr:rowOff>76200</xdr:rowOff>
    </xdr:from>
    <xdr:to>
      <xdr:col>4</xdr:col>
      <xdr:colOff>1000125</xdr:colOff>
      <xdr:row>11</xdr:row>
      <xdr:rowOff>28575</xdr:rowOff>
    </xdr:to>
    <xdr:pic>
      <xdr:nvPicPr>
        <xdr:cNvPr id="4" name="cmdFjernBemærkninger1"/>
        <xdr:cNvPicPr preferRelativeResize="1">
          <a:picLocks noChangeAspect="1"/>
        </xdr:cNvPicPr>
      </xdr:nvPicPr>
      <xdr:blipFill>
        <a:blip r:embed="rId4"/>
        <a:stretch>
          <a:fillRect/>
        </a:stretch>
      </xdr:blipFill>
      <xdr:spPr>
        <a:xfrm>
          <a:off x="2828925" y="1476375"/>
          <a:ext cx="8858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10</xdr:row>
      <xdr:rowOff>9525</xdr:rowOff>
    </xdr:from>
    <xdr:to>
      <xdr:col>16</xdr:col>
      <xdr:colOff>161925</xdr:colOff>
      <xdr:row>36</xdr:row>
      <xdr:rowOff>104775</xdr:rowOff>
    </xdr:to>
    <xdr:graphicFrame>
      <xdr:nvGraphicFramePr>
        <xdr:cNvPr id="1" name="Kontroldiagram01"/>
        <xdr:cNvGraphicFramePr/>
      </xdr:nvGraphicFramePr>
      <xdr:xfrm>
        <a:off x="5057775" y="1733550"/>
        <a:ext cx="6572250" cy="4333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104775</xdr:colOff>
      <xdr:row>4</xdr:row>
      <xdr:rowOff>19050</xdr:rowOff>
    </xdr:from>
    <xdr:to>
      <xdr:col>1</xdr:col>
      <xdr:colOff>409575</xdr:colOff>
      <xdr:row>5</xdr:row>
      <xdr:rowOff>152400</xdr:rowOff>
    </xdr:to>
    <xdr:pic>
      <xdr:nvPicPr>
        <xdr:cNvPr id="2" name="cmdClearData2"/>
        <xdr:cNvPicPr preferRelativeResize="1">
          <a:picLocks noChangeAspect="1"/>
        </xdr:cNvPicPr>
      </xdr:nvPicPr>
      <xdr:blipFill>
        <a:blip r:embed="rId2"/>
        <a:stretch>
          <a:fillRect/>
        </a:stretch>
      </xdr:blipFill>
      <xdr:spPr>
        <a:xfrm>
          <a:off x="104775" y="733425"/>
          <a:ext cx="914400" cy="304800"/>
        </a:xfrm>
        <a:prstGeom prst="rect">
          <a:avLst/>
        </a:prstGeom>
        <a:noFill/>
        <a:ln w="9525" cmpd="sng">
          <a:noFill/>
        </a:ln>
      </xdr:spPr>
    </xdr:pic>
    <xdr:clientData/>
  </xdr:twoCellAnchor>
  <xdr:twoCellAnchor editAs="oneCell">
    <xdr:from>
      <xdr:col>0</xdr:col>
      <xdr:colOff>133350</xdr:colOff>
      <xdr:row>6</xdr:row>
      <xdr:rowOff>104775</xdr:rowOff>
    </xdr:from>
    <xdr:to>
      <xdr:col>1</xdr:col>
      <xdr:colOff>419100</xdr:colOff>
      <xdr:row>9</xdr:row>
      <xdr:rowOff>38100</xdr:rowOff>
    </xdr:to>
    <xdr:pic>
      <xdr:nvPicPr>
        <xdr:cNvPr id="3" name="cmdRunsTrends2"/>
        <xdr:cNvPicPr preferRelativeResize="1">
          <a:picLocks noChangeAspect="1"/>
        </xdr:cNvPicPr>
      </xdr:nvPicPr>
      <xdr:blipFill>
        <a:blip r:embed="rId3"/>
        <a:stretch>
          <a:fillRect/>
        </a:stretch>
      </xdr:blipFill>
      <xdr:spPr>
        <a:xfrm>
          <a:off x="133350" y="1162050"/>
          <a:ext cx="895350" cy="438150"/>
        </a:xfrm>
        <a:prstGeom prst="rect">
          <a:avLst/>
        </a:prstGeom>
        <a:noFill/>
        <a:ln w="9525" cmpd="sng">
          <a:noFill/>
        </a:ln>
      </xdr:spPr>
    </xdr:pic>
    <xdr:clientData/>
  </xdr:twoCellAnchor>
  <xdr:twoCellAnchor editAs="oneCell">
    <xdr:from>
      <xdr:col>4</xdr:col>
      <xdr:colOff>133350</xdr:colOff>
      <xdr:row>8</xdr:row>
      <xdr:rowOff>123825</xdr:rowOff>
    </xdr:from>
    <xdr:to>
      <xdr:col>4</xdr:col>
      <xdr:colOff>1019175</xdr:colOff>
      <xdr:row>11</xdr:row>
      <xdr:rowOff>85725</xdr:rowOff>
    </xdr:to>
    <xdr:pic>
      <xdr:nvPicPr>
        <xdr:cNvPr id="4" name="cmdFjernBemærkningerKurve1"/>
        <xdr:cNvPicPr preferRelativeResize="1">
          <a:picLocks noChangeAspect="1"/>
        </xdr:cNvPicPr>
      </xdr:nvPicPr>
      <xdr:blipFill>
        <a:blip r:embed="rId4"/>
        <a:stretch>
          <a:fillRect/>
        </a:stretch>
      </xdr:blipFill>
      <xdr:spPr>
        <a:xfrm>
          <a:off x="2847975" y="1524000"/>
          <a:ext cx="88582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10</xdr:row>
      <xdr:rowOff>9525</xdr:rowOff>
    </xdr:from>
    <xdr:to>
      <xdr:col>16</xdr:col>
      <xdr:colOff>161925</xdr:colOff>
      <xdr:row>36</xdr:row>
      <xdr:rowOff>104775</xdr:rowOff>
    </xdr:to>
    <xdr:graphicFrame>
      <xdr:nvGraphicFramePr>
        <xdr:cNvPr id="1" name="Kontroldiagram01"/>
        <xdr:cNvGraphicFramePr/>
      </xdr:nvGraphicFramePr>
      <xdr:xfrm>
        <a:off x="5057775" y="1733550"/>
        <a:ext cx="6753225" cy="4333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114300</xdr:colOff>
      <xdr:row>6</xdr:row>
      <xdr:rowOff>76200</xdr:rowOff>
    </xdr:from>
    <xdr:to>
      <xdr:col>1</xdr:col>
      <xdr:colOff>419100</xdr:colOff>
      <xdr:row>8</xdr:row>
      <xdr:rowOff>28575</xdr:rowOff>
    </xdr:to>
    <xdr:pic>
      <xdr:nvPicPr>
        <xdr:cNvPr id="2" name="cmdClearData2"/>
        <xdr:cNvPicPr preferRelativeResize="1">
          <a:picLocks noChangeAspect="1"/>
        </xdr:cNvPicPr>
      </xdr:nvPicPr>
      <xdr:blipFill>
        <a:blip r:embed="rId2"/>
        <a:stretch>
          <a:fillRect/>
        </a:stretch>
      </xdr:blipFill>
      <xdr:spPr>
        <a:xfrm>
          <a:off x="114300" y="1133475"/>
          <a:ext cx="914400" cy="295275"/>
        </a:xfrm>
        <a:prstGeom prst="rect">
          <a:avLst/>
        </a:prstGeom>
        <a:noFill/>
        <a:ln w="9525" cmpd="sng">
          <a:noFill/>
        </a:ln>
      </xdr:spPr>
    </xdr:pic>
    <xdr:clientData/>
  </xdr:twoCellAnchor>
  <xdr:twoCellAnchor editAs="oneCell">
    <xdr:from>
      <xdr:col>0</xdr:col>
      <xdr:colOff>123825</xdr:colOff>
      <xdr:row>8</xdr:row>
      <xdr:rowOff>104775</xdr:rowOff>
    </xdr:from>
    <xdr:to>
      <xdr:col>1</xdr:col>
      <xdr:colOff>400050</xdr:colOff>
      <xdr:row>11</xdr:row>
      <xdr:rowOff>47625</xdr:rowOff>
    </xdr:to>
    <xdr:pic>
      <xdr:nvPicPr>
        <xdr:cNvPr id="3" name="cmdRunsTrends2"/>
        <xdr:cNvPicPr preferRelativeResize="1">
          <a:picLocks noChangeAspect="1"/>
        </xdr:cNvPicPr>
      </xdr:nvPicPr>
      <xdr:blipFill>
        <a:blip r:embed="rId3"/>
        <a:stretch>
          <a:fillRect/>
        </a:stretch>
      </xdr:blipFill>
      <xdr:spPr>
        <a:xfrm>
          <a:off x="123825" y="1504950"/>
          <a:ext cx="885825" cy="428625"/>
        </a:xfrm>
        <a:prstGeom prst="rect">
          <a:avLst/>
        </a:prstGeom>
        <a:noFill/>
        <a:ln w="9525" cmpd="sng">
          <a:noFill/>
        </a:ln>
      </xdr:spPr>
    </xdr:pic>
    <xdr:clientData/>
  </xdr:twoCellAnchor>
  <xdr:twoCellAnchor editAs="oneCell">
    <xdr:from>
      <xdr:col>4</xdr:col>
      <xdr:colOff>238125</xdr:colOff>
      <xdr:row>8</xdr:row>
      <xdr:rowOff>114300</xdr:rowOff>
    </xdr:from>
    <xdr:to>
      <xdr:col>4</xdr:col>
      <xdr:colOff>1123950</xdr:colOff>
      <xdr:row>11</xdr:row>
      <xdr:rowOff>76200</xdr:rowOff>
    </xdr:to>
    <xdr:pic>
      <xdr:nvPicPr>
        <xdr:cNvPr id="4" name="cmdFjernBemærkningerKurve1"/>
        <xdr:cNvPicPr preferRelativeResize="1">
          <a:picLocks noChangeAspect="1"/>
        </xdr:cNvPicPr>
      </xdr:nvPicPr>
      <xdr:blipFill>
        <a:blip r:embed="rId4"/>
        <a:stretch>
          <a:fillRect/>
        </a:stretch>
      </xdr:blipFill>
      <xdr:spPr>
        <a:xfrm>
          <a:off x="2952750" y="1514475"/>
          <a:ext cx="885825"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0</xdr:row>
      <xdr:rowOff>142875</xdr:rowOff>
    </xdr:from>
    <xdr:to>
      <xdr:col>16</xdr:col>
      <xdr:colOff>476250</xdr:colOff>
      <xdr:row>24</xdr:row>
      <xdr:rowOff>85725</xdr:rowOff>
    </xdr:to>
    <xdr:graphicFrame>
      <xdr:nvGraphicFramePr>
        <xdr:cNvPr id="1" name="Chart 1"/>
        <xdr:cNvGraphicFramePr/>
      </xdr:nvGraphicFramePr>
      <xdr:xfrm>
        <a:off x="5781675" y="142875"/>
        <a:ext cx="4933950" cy="39338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66675</xdr:colOff>
      <xdr:row>6</xdr:row>
      <xdr:rowOff>47625</xdr:rowOff>
    </xdr:from>
    <xdr:to>
      <xdr:col>1</xdr:col>
      <xdr:colOff>371475</xdr:colOff>
      <xdr:row>8</xdr:row>
      <xdr:rowOff>9525</xdr:rowOff>
    </xdr:to>
    <xdr:pic>
      <xdr:nvPicPr>
        <xdr:cNvPr id="2" name="cmdPareto1"/>
        <xdr:cNvPicPr preferRelativeResize="1">
          <a:picLocks noChangeAspect="1"/>
        </xdr:cNvPicPr>
      </xdr:nvPicPr>
      <xdr:blipFill>
        <a:blip r:embed="rId2"/>
        <a:stretch>
          <a:fillRect/>
        </a:stretch>
      </xdr:blipFill>
      <xdr:spPr>
        <a:xfrm>
          <a:off x="66675" y="1076325"/>
          <a:ext cx="914400" cy="295275"/>
        </a:xfrm>
        <a:prstGeom prst="rect">
          <a:avLst/>
        </a:prstGeom>
        <a:noFill/>
        <a:ln w="9525" cmpd="sng">
          <a:noFill/>
        </a:ln>
      </xdr:spPr>
    </xdr:pic>
    <xdr:clientData/>
  </xdr:twoCellAnchor>
  <xdr:twoCellAnchor editAs="oneCell">
    <xdr:from>
      <xdr:col>0</xdr:col>
      <xdr:colOff>66675</xdr:colOff>
      <xdr:row>3</xdr:row>
      <xdr:rowOff>114300</xdr:rowOff>
    </xdr:from>
    <xdr:to>
      <xdr:col>1</xdr:col>
      <xdr:colOff>371475</xdr:colOff>
      <xdr:row>5</xdr:row>
      <xdr:rowOff>85725</xdr:rowOff>
    </xdr:to>
    <xdr:pic>
      <xdr:nvPicPr>
        <xdr:cNvPr id="3" name="cmdClearPareto1"/>
        <xdr:cNvPicPr preferRelativeResize="1">
          <a:picLocks noChangeAspect="1"/>
        </xdr:cNvPicPr>
      </xdr:nvPicPr>
      <xdr:blipFill>
        <a:blip r:embed="rId3"/>
        <a:stretch>
          <a:fillRect/>
        </a:stretch>
      </xdr:blipFill>
      <xdr:spPr>
        <a:xfrm>
          <a:off x="66675" y="647700"/>
          <a:ext cx="914400"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0</xdr:row>
      <xdr:rowOff>114300</xdr:rowOff>
    </xdr:from>
    <xdr:to>
      <xdr:col>16</xdr:col>
      <xdr:colOff>200025</xdr:colOff>
      <xdr:row>24</xdr:row>
      <xdr:rowOff>57150</xdr:rowOff>
    </xdr:to>
    <xdr:graphicFrame>
      <xdr:nvGraphicFramePr>
        <xdr:cNvPr id="1" name="Chart 1"/>
        <xdr:cNvGraphicFramePr/>
      </xdr:nvGraphicFramePr>
      <xdr:xfrm>
        <a:off x="6057900" y="114300"/>
        <a:ext cx="4933950" cy="39338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133350</xdr:colOff>
      <xdr:row>5</xdr:row>
      <xdr:rowOff>142875</xdr:rowOff>
    </xdr:from>
    <xdr:to>
      <xdr:col>1</xdr:col>
      <xdr:colOff>438150</xdr:colOff>
      <xdr:row>7</xdr:row>
      <xdr:rowOff>95250</xdr:rowOff>
    </xdr:to>
    <xdr:pic>
      <xdr:nvPicPr>
        <xdr:cNvPr id="2" name="cmdPareto2"/>
        <xdr:cNvPicPr preferRelativeResize="1">
          <a:picLocks noChangeAspect="1"/>
        </xdr:cNvPicPr>
      </xdr:nvPicPr>
      <xdr:blipFill>
        <a:blip r:embed="rId2"/>
        <a:stretch>
          <a:fillRect/>
        </a:stretch>
      </xdr:blipFill>
      <xdr:spPr>
        <a:xfrm>
          <a:off x="133350" y="1000125"/>
          <a:ext cx="914400" cy="295275"/>
        </a:xfrm>
        <a:prstGeom prst="rect">
          <a:avLst/>
        </a:prstGeom>
        <a:noFill/>
        <a:ln w="9525" cmpd="sng">
          <a:noFill/>
        </a:ln>
      </xdr:spPr>
    </xdr:pic>
    <xdr:clientData/>
  </xdr:twoCellAnchor>
  <xdr:twoCellAnchor editAs="oneCell">
    <xdr:from>
      <xdr:col>0</xdr:col>
      <xdr:colOff>123825</xdr:colOff>
      <xdr:row>3</xdr:row>
      <xdr:rowOff>85725</xdr:rowOff>
    </xdr:from>
    <xdr:to>
      <xdr:col>1</xdr:col>
      <xdr:colOff>428625</xdr:colOff>
      <xdr:row>5</xdr:row>
      <xdr:rowOff>57150</xdr:rowOff>
    </xdr:to>
    <xdr:pic>
      <xdr:nvPicPr>
        <xdr:cNvPr id="3" name="cmdClearParetoRel1"/>
        <xdr:cNvPicPr preferRelativeResize="1">
          <a:picLocks noChangeAspect="1"/>
        </xdr:cNvPicPr>
      </xdr:nvPicPr>
      <xdr:blipFill>
        <a:blip r:embed="rId3"/>
        <a:stretch>
          <a:fillRect/>
        </a:stretch>
      </xdr:blipFill>
      <xdr:spPr>
        <a:xfrm>
          <a:off x="123825" y="619125"/>
          <a:ext cx="914400"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0</xdr:row>
      <xdr:rowOff>142875</xdr:rowOff>
    </xdr:from>
    <xdr:to>
      <xdr:col>16</xdr:col>
      <xdr:colOff>476250</xdr:colOff>
      <xdr:row>24</xdr:row>
      <xdr:rowOff>85725</xdr:rowOff>
    </xdr:to>
    <xdr:graphicFrame>
      <xdr:nvGraphicFramePr>
        <xdr:cNvPr id="1" name="Chart 1"/>
        <xdr:cNvGraphicFramePr/>
      </xdr:nvGraphicFramePr>
      <xdr:xfrm>
        <a:off x="5572125" y="142875"/>
        <a:ext cx="4933950" cy="39338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114300</xdr:colOff>
      <xdr:row>3</xdr:row>
      <xdr:rowOff>57150</xdr:rowOff>
    </xdr:from>
    <xdr:to>
      <xdr:col>1</xdr:col>
      <xdr:colOff>419100</xdr:colOff>
      <xdr:row>5</xdr:row>
      <xdr:rowOff>28575</xdr:rowOff>
    </xdr:to>
    <xdr:pic>
      <xdr:nvPicPr>
        <xdr:cNvPr id="2" name="cmdClearBarGrph1"/>
        <xdr:cNvPicPr preferRelativeResize="1">
          <a:picLocks noChangeAspect="1"/>
        </xdr:cNvPicPr>
      </xdr:nvPicPr>
      <xdr:blipFill>
        <a:blip r:embed="rId2"/>
        <a:stretch>
          <a:fillRect/>
        </a:stretch>
      </xdr:blipFill>
      <xdr:spPr>
        <a:xfrm>
          <a:off x="114300" y="590550"/>
          <a:ext cx="914400" cy="295275"/>
        </a:xfrm>
        <a:prstGeom prst="rect">
          <a:avLst/>
        </a:prstGeom>
        <a:noFill/>
        <a:ln w="9525" cmpd="sng">
          <a:noFill/>
        </a:ln>
      </xdr:spPr>
    </xdr:pic>
    <xdr:clientData/>
  </xdr:twoCellAnchor>
  <xdr:twoCellAnchor editAs="oneCell">
    <xdr:from>
      <xdr:col>0</xdr:col>
      <xdr:colOff>104775</xdr:colOff>
      <xdr:row>5</xdr:row>
      <xdr:rowOff>85725</xdr:rowOff>
    </xdr:from>
    <xdr:to>
      <xdr:col>1</xdr:col>
      <xdr:colOff>409575</xdr:colOff>
      <xdr:row>8</xdr:row>
      <xdr:rowOff>47625</xdr:rowOff>
    </xdr:to>
    <xdr:pic>
      <xdr:nvPicPr>
        <xdr:cNvPr id="3" name="KørBar1"/>
        <xdr:cNvPicPr preferRelativeResize="1">
          <a:picLocks noChangeAspect="1"/>
        </xdr:cNvPicPr>
      </xdr:nvPicPr>
      <xdr:blipFill>
        <a:blip r:embed="rId3"/>
        <a:stretch>
          <a:fillRect/>
        </a:stretch>
      </xdr:blipFill>
      <xdr:spPr>
        <a:xfrm>
          <a:off x="104775" y="942975"/>
          <a:ext cx="9144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172.22.1.54/JCstat/JCStat.exe" TargetMode="External" /><Relationship Id="rId2" Type="http://schemas.openxmlformats.org/officeDocument/2006/relationships/hyperlink" Target="http://172.22.1.54/JCStat/Forklaring.htm" TargetMode="External" /><Relationship Id="rId3" Type="http://schemas.openxmlformats.org/officeDocument/2006/relationships/hyperlink" Target="ftp://172.22.1.54/JCstat/JCStat_O95.exe"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9">
    <pageSetUpPr fitToPage="1"/>
  </sheetPr>
  <dimension ref="A1:Z175"/>
  <sheetViews>
    <sheetView tabSelected="1" workbookViewId="0" topLeftCell="A1">
      <selection activeCell="A1" sqref="A1"/>
    </sheetView>
  </sheetViews>
  <sheetFormatPr defaultColWidth="9.140625" defaultRowHeight="12.75"/>
  <cols>
    <col min="1" max="1" width="3.00390625" style="0" customWidth="1"/>
    <col min="2" max="2" width="86.7109375" style="0" customWidth="1"/>
    <col min="3" max="3" width="2.57421875" style="0" customWidth="1"/>
  </cols>
  <sheetData>
    <row r="1" spans="1:26" ht="12.75">
      <c r="A1" s="78"/>
      <c r="B1" s="79"/>
      <c r="C1" s="66"/>
      <c r="D1" s="78"/>
      <c r="E1" s="78"/>
      <c r="F1" s="78"/>
      <c r="G1" s="78"/>
      <c r="H1" s="78"/>
      <c r="I1" s="78"/>
      <c r="J1" s="78"/>
      <c r="K1" s="78"/>
      <c r="L1" s="78"/>
      <c r="M1" s="78"/>
      <c r="N1" s="78"/>
      <c r="O1" s="78"/>
      <c r="P1" s="78"/>
      <c r="Q1" s="78"/>
      <c r="R1" s="78"/>
      <c r="S1" s="78"/>
      <c r="T1" s="78"/>
      <c r="U1" s="78"/>
      <c r="V1" s="78"/>
      <c r="W1" s="78"/>
      <c r="X1" s="78"/>
      <c r="Y1" s="78"/>
      <c r="Z1" s="78"/>
    </row>
    <row r="2" spans="1:26" ht="12.75">
      <c r="A2" s="69"/>
      <c r="B2" s="78" t="s">
        <v>157</v>
      </c>
      <c r="C2" s="70"/>
      <c r="D2" s="78"/>
      <c r="E2" s="78"/>
      <c r="F2" s="78"/>
      <c r="G2" s="78"/>
      <c r="H2" s="78"/>
      <c r="I2" s="78"/>
      <c r="J2" s="78"/>
      <c r="K2" s="78"/>
      <c r="L2" s="78"/>
      <c r="M2" s="78"/>
      <c r="N2" s="78"/>
      <c r="O2" s="78"/>
      <c r="P2" s="78"/>
      <c r="Q2" s="78"/>
      <c r="R2" s="78"/>
      <c r="S2" s="78"/>
      <c r="T2" s="78"/>
      <c r="U2" s="78"/>
      <c r="V2" s="78"/>
      <c r="W2" s="78"/>
      <c r="X2" s="78"/>
      <c r="Y2" s="78"/>
      <c r="Z2" s="78"/>
    </row>
    <row r="3" spans="1:26" ht="12.75">
      <c r="A3" s="69"/>
      <c r="B3" s="97" t="s">
        <v>176</v>
      </c>
      <c r="C3" s="70"/>
      <c r="D3" s="78"/>
      <c r="E3" s="78"/>
      <c r="F3" s="78"/>
      <c r="G3" s="78"/>
      <c r="H3" s="78"/>
      <c r="I3" s="78"/>
      <c r="J3" s="78"/>
      <c r="K3" s="78"/>
      <c r="L3" s="78"/>
      <c r="M3" s="78"/>
      <c r="N3" s="78"/>
      <c r="O3" s="78"/>
      <c r="P3" s="78"/>
      <c r="Q3" s="78"/>
      <c r="R3" s="78"/>
      <c r="S3" s="78"/>
      <c r="T3" s="78"/>
      <c r="U3" s="78"/>
      <c r="V3" s="78"/>
      <c r="W3" s="78"/>
      <c r="X3" s="78"/>
      <c r="Y3" s="78"/>
      <c r="Z3" s="78"/>
    </row>
    <row r="4" spans="1:26" ht="39">
      <c r="A4" s="69"/>
      <c r="B4" s="80" t="s">
        <v>171</v>
      </c>
      <c r="C4" s="70"/>
      <c r="D4" s="78"/>
      <c r="E4" s="78"/>
      <c r="F4" s="78"/>
      <c r="G4" s="78"/>
      <c r="H4" s="78"/>
      <c r="I4" s="78"/>
      <c r="J4" s="78"/>
      <c r="K4" s="78"/>
      <c r="L4" s="78"/>
      <c r="M4" s="78"/>
      <c r="N4" s="78"/>
      <c r="O4" s="78"/>
      <c r="P4" s="78"/>
      <c r="Q4" s="78"/>
      <c r="R4" s="78"/>
      <c r="S4" s="78"/>
      <c r="T4" s="78"/>
      <c r="U4" s="78"/>
      <c r="V4" s="78"/>
      <c r="W4" s="78"/>
      <c r="X4" s="78"/>
      <c r="Y4" s="78"/>
      <c r="Z4" s="78"/>
    </row>
    <row r="5" spans="1:26" ht="12.75">
      <c r="A5" s="69"/>
      <c r="B5" s="81" t="s">
        <v>178</v>
      </c>
      <c r="C5" s="70"/>
      <c r="D5" s="78"/>
      <c r="E5" s="78"/>
      <c r="F5" s="78"/>
      <c r="G5" s="78"/>
      <c r="H5" s="78"/>
      <c r="I5" s="78"/>
      <c r="J5" s="78"/>
      <c r="K5" s="78"/>
      <c r="L5" s="78"/>
      <c r="M5" s="78"/>
      <c r="N5" s="78"/>
      <c r="O5" s="78"/>
      <c r="P5" s="78"/>
      <c r="Q5" s="78"/>
      <c r="R5" s="78"/>
      <c r="S5" s="78"/>
      <c r="T5" s="78"/>
      <c r="U5" s="78"/>
      <c r="V5" s="78"/>
      <c r="W5" s="78"/>
      <c r="X5" s="78"/>
      <c r="Y5" s="78"/>
      <c r="Z5" s="78"/>
    </row>
    <row r="6" spans="1:26" ht="26.25">
      <c r="A6" s="69"/>
      <c r="B6" s="80" t="s">
        <v>173</v>
      </c>
      <c r="C6" s="70"/>
      <c r="D6" s="78"/>
      <c r="E6" s="78"/>
      <c r="F6" s="78"/>
      <c r="G6" s="78"/>
      <c r="H6" s="78"/>
      <c r="I6" s="78"/>
      <c r="J6" s="78"/>
      <c r="K6" s="78"/>
      <c r="L6" s="78"/>
      <c r="M6" s="78"/>
      <c r="N6" s="78"/>
      <c r="O6" s="78"/>
      <c r="P6" s="78"/>
      <c r="Q6" s="78"/>
      <c r="R6" s="78"/>
      <c r="S6" s="78"/>
      <c r="T6" s="78"/>
      <c r="U6" s="78"/>
      <c r="V6" s="78"/>
      <c r="W6" s="78"/>
      <c r="X6" s="78"/>
      <c r="Y6" s="78"/>
      <c r="Z6" s="78"/>
    </row>
    <row r="7" spans="1:26" ht="12.75">
      <c r="A7" s="69"/>
      <c r="B7" s="81" t="s">
        <v>177</v>
      </c>
      <c r="C7" s="70"/>
      <c r="D7" s="78"/>
      <c r="E7" s="78"/>
      <c r="F7" s="78"/>
      <c r="G7" s="78"/>
      <c r="H7" s="78"/>
      <c r="I7" s="78"/>
      <c r="J7" s="78"/>
      <c r="K7" s="78"/>
      <c r="L7" s="78"/>
      <c r="M7" s="78"/>
      <c r="N7" s="78"/>
      <c r="O7" s="78"/>
      <c r="P7" s="78"/>
      <c r="Q7" s="78"/>
      <c r="R7" s="78"/>
      <c r="S7" s="78"/>
      <c r="T7" s="78"/>
      <c r="U7" s="78"/>
      <c r="V7" s="78"/>
      <c r="W7" s="78"/>
      <c r="X7" s="78"/>
      <c r="Y7" s="78"/>
      <c r="Z7" s="78"/>
    </row>
    <row r="8" spans="1:26" ht="12.75">
      <c r="A8" s="69"/>
      <c r="B8" s="67">
        <v>36813</v>
      </c>
      <c r="C8" s="70"/>
      <c r="D8" s="78"/>
      <c r="E8" s="78"/>
      <c r="F8" s="78"/>
      <c r="G8" s="78"/>
      <c r="H8" s="78"/>
      <c r="I8" s="78"/>
      <c r="J8" s="78"/>
      <c r="K8" s="78"/>
      <c r="L8" s="78"/>
      <c r="M8" s="78"/>
      <c r="N8" s="78"/>
      <c r="O8" s="78"/>
      <c r="P8" s="78"/>
      <c r="Q8" s="78"/>
      <c r="R8" s="78"/>
      <c r="S8" s="78"/>
      <c r="T8" s="78"/>
      <c r="U8" s="78"/>
      <c r="V8" s="78"/>
      <c r="W8" s="78"/>
      <c r="X8" s="78"/>
      <c r="Y8" s="78"/>
      <c r="Z8" s="78"/>
    </row>
    <row r="9" spans="1:26" ht="26.25">
      <c r="A9" s="69"/>
      <c r="B9" s="80" t="s">
        <v>120</v>
      </c>
      <c r="C9" s="70"/>
      <c r="D9" s="78"/>
      <c r="E9" s="78"/>
      <c r="F9" s="78"/>
      <c r="G9" s="78"/>
      <c r="H9" s="78"/>
      <c r="I9" s="78"/>
      <c r="J9" s="78"/>
      <c r="K9" s="78"/>
      <c r="L9" s="78"/>
      <c r="M9" s="78"/>
      <c r="N9" s="78"/>
      <c r="O9" s="78"/>
      <c r="P9" s="78"/>
      <c r="Q9" s="78"/>
      <c r="R9" s="78"/>
      <c r="S9" s="78"/>
      <c r="T9" s="78"/>
      <c r="U9" s="78"/>
      <c r="V9" s="78"/>
      <c r="W9" s="78"/>
      <c r="X9" s="78"/>
      <c r="Y9" s="78"/>
      <c r="Z9" s="78"/>
    </row>
    <row r="10" spans="1:26" ht="12.75">
      <c r="A10" s="69"/>
      <c r="B10" s="80"/>
      <c r="C10" s="70"/>
      <c r="D10" s="78"/>
      <c r="E10" s="78"/>
      <c r="F10" s="78"/>
      <c r="G10" s="78"/>
      <c r="H10" s="78"/>
      <c r="I10" s="78"/>
      <c r="J10" s="78"/>
      <c r="K10" s="78"/>
      <c r="L10" s="78"/>
      <c r="M10" s="78"/>
      <c r="N10" s="78"/>
      <c r="O10" s="78"/>
      <c r="P10" s="78"/>
      <c r="Q10" s="78"/>
      <c r="R10" s="78"/>
      <c r="S10" s="78"/>
      <c r="T10" s="78"/>
      <c r="U10" s="78"/>
      <c r="V10" s="78"/>
      <c r="W10" s="78"/>
      <c r="X10" s="78"/>
      <c r="Y10" s="78"/>
      <c r="Z10" s="78"/>
    </row>
    <row r="11" spans="1:26" ht="12.75">
      <c r="A11" s="69"/>
      <c r="B11" s="80" t="s">
        <v>174</v>
      </c>
      <c r="C11" s="70"/>
      <c r="D11" s="78"/>
      <c r="E11" s="78"/>
      <c r="F11" s="78"/>
      <c r="G11" s="78"/>
      <c r="H11" s="78"/>
      <c r="I11" s="78"/>
      <c r="J11" s="78"/>
      <c r="K11" s="78"/>
      <c r="L11" s="78"/>
      <c r="M11" s="78"/>
      <c r="N11" s="78"/>
      <c r="O11" s="78"/>
      <c r="P11" s="78"/>
      <c r="Q11" s="78"/>
      <c r="R11" s="78"/>
      <c r="S11" s="78"/>
      <c r="T11" s="78"/>
      <c r="U11" s="78"/>
      <c r="V11" s="78"/>
      <c r="W11" s="78"/>
      <c r="X11" s="78"/>
      <c r="Y11" s="78"/>
      <c r="Z11" s="78"/>
    </row>
    <row r="12" spans="1:26" ht="12.75">
      <c r="A12" s="69"/>
      <c r="B12" s="80" t="s">
        <v>175</v>
      </c>
      <c r="C12" s="70"/>
      <c r="D12" s="78"/>
      <c r="E12" s="78"/>
      <c r="F12" s="78"/>
      <c r="G12" s="78"/>
      <c r="H12" s="78"/>
      <c r="I12" s="78"/>
      <c r="J12" s="78"/>
      <c r="K12" s="78"/>
      <c r="L12" s="78"/>
      <c r="M12" s="78"/>
      <c r="N12" s="78"/>
      <c r="O12" s="78"/>
      <c r="P12" s="78"/>
      <c r="Q12" s="78"/>
      <c r="R12" s="78"/>
      <c r="S12" s="78"/>
      <c r="T12" s="78"/>
      <c r="U12" s="78"/>
      <c r="V12" s="78"/>
      <c r="W12" s="78"/>
      <c r="X12" s="78"/>
      <c r="Y12" s="78"/>
      <c r="Z12" s="78"/>
    </row>
    <row r="13" spans="1:26" ht="12.75">
      <c r="A13" s="69"/>
      <c r="B13" s="66"/>
      <c r="C13" s="70"/>
      <c r="D13" s="78"/>
      <c r="E13" s="78"/>
      <c r="F13" s="78"/>
      <c r="G13" s="78"/>
      <c r="H13" s="78"/>
      <c r="I13" s="78"/>
      <c r="J13" s="78"/>
      <c r="K13" s="78"/>
      <c r="L13" s="78"/>
      <c r="M13" s="78"/>
      <c r="N13" s="78"/>
      <c r="O13" s="78"/>
      <c r="P13" s="78"/>
      <c r="Q13" s="78"/>
      <c r="R13" s="78"/>
      <c r="S13" s="78"/>
      <c r="T13" s="78"/>
      <c r="U13" s="78"/>
      <c r="V13" s="78"/>
      <c r="W13" s="78"/>
      <c r="X13" s="78"/>
      <c r="Y13" s="78"/>
      <c r="Z13" s="78"/>
    </row>
    <row r="14" spans="1:26" ht="12.75">
      <c r="A14" s="69"/>
      <c r="B14" s="66" t="s">
        <v>172</v>
      </c>
      <c r="C14" s="70"/>
      <c r="D14" s="78"/>
      <c r="E14" s="78"/>
      <c r="F14" s="78"/>
      <c r="G14" s="78"/>
      <c r="H14" s="78"/>
      <c r="I14" s="78"/>
      <c r="J14" s="78"/>
      <c r="K14" s="78"/>
      <c r="L14" s="78"/>
      <c r="M14" s="78"/>
      <c r="N14" s="78"/>
      <c r="O14" s="78"/>
      <c r="P14" s="78"/>
      <c r="Q14" s="78"/>
      <c r="R14" s="78"/>
      <c r="S14" s="78"/>
      <c r="T14" s="78"/>
      <c r="U14" s="78"/>
      <c r="V14" s="78"/>
      <c r="W14" s="78"/>
      <c r="X14" s="78"/>
      <c r="Y14" s="78"/>
      <c r="Z14" s="78"/>
    </row>
    <row r="15" spans="1:26" ht="12.75">
      <c r="A15" s="69"/>
      <c r="B15" s="83" t="s">
        <v>76</v>
      </c>
      <c r="C15" s="70"/>
      <c r="D15" s="78"/>
      <c r="E15" s="78"/>
      <c r="F15" s="78"/>
      <c r="G15" s="78"/>
      <c r="H15" s="78"/>
      <c r="I15" s="78"/>
      <c r="J15" s="78"/>
      <c r="K15" s="78"/>
      <c r="L15" s="78"/>
      <c r="M15" s="78"/>
      <c r="N15" s="78"/>
      <c r="O15" s="78"/>
      <c r="P15" s="78"/>
      <c r="Q15" s="78"/>
      <c r="R15" s="78"/>
      <c r="S15" s="78"/>
      <c r="T15" s="78"/>
      <c r="U15" s="78"/>
      <c r="V15" s="78"/>
      <c r="W15" s="78"/>
      <c r="X15" s="78"/>
      <c r="Y15" s="78"/>
      <c r="Z15" s="78"/>
    </row>
    <row r="16" spans="1:26" ht="12.75">
      <c r="A16" s="69"/>
      <c r="B16" s="82" t="s">
        <v>77</v>
      </c>
      <c r="C16" s="70"/>
      <c r="D16" s="78"/>
      <c r="E16" s="78"/>
      <c r="F16" s="78"/>
      <c r="G16" s="78"/>
      <c r="H16" s="78"/>
      <c r="I16" s="78"/>
      <c r="J16" s="78"/>
      <c r="K16" s="78"/>
      <c r="L16" s="78"/>
      <c r="M16" s="78"/>
      <c r="N16" s="78"/>
      <c r="O16" s="78"/>
      <c r="P16" s="78"/>
      <c r="Q16" s="78"/>
      <c r="R16" s="78"/>
      <c r="S16" s="78"/>
      <c r="T16" s="78"/>
      <c r="U16" s="78"/>
      <c r="V16" s="78"/>
      <c r="W16" s="78"/>
      <c r="X16" s="78"/>
      <c r="Y16" s="78"/>
      <c r="Z16" s="78"/>
    </row>
    <row r="17" spans="1:26" ht="12.75">
      <c r="A17" s="69"/>
      <c r="B17" s="81" t="s">
        <v>78</v>
      </c>
      <c r="C17" s="70"/>
      <c r="D17" s="78"/>
      <c r="E17" s="78"/>
      <c r="F17" s="78"/>
      <c r="G17" s="78"/>
      <c r="H17" s="78"/>
      <c r="I17" s="78"/>
      <c r="J17" s="78"/>
      <c r="K17" s="78"/>
      <c r="L17" s="78"/>
      <c r="M17" s="78"/>
      <c r="N17" s="78"/>
      <c r="O17" s="78"/>
      <c r="P17" s="78"/>
      <c r="Q17" s="78"/>
      <c r="R17" s="78"/>
      <c r="S17" s="78"/>
      <c r="T17" s="78"/>
      <c r="U17" s="78"/>
      <c r="V17" s="78"/>
      <c r="W17" s="78"/>
      <c r="X17" s="78"/>
      <c r="Y17" s="78"/>
      <c r="Z17" s="78"/>
    </row>
    <row r="18" spans="1:26" ht="12.75">
      <c r="A18" s="69"/>
      <c r="B18" s="66"/>
      <c r="C18" s="70"/>
      <c r="D18" s="78"/>
      <c r="E18" s="78"/>
      <c r="F18" s="78"/>
      <c r="G18" s="78"/>
      <c r="H18" s="78"/>
      <c r="I18" s="78"/>
      <c r="J18" s="78"/>
      <c r="K18" s="78"/>
      <c r="L18" s="78"/>
      <c r="M18" s="78"/>
      <c r="N18" s="78"/>
      <c r="O18" s="78"/>
      <c r="P18" s="78"/>
      <c r="Q18" s="78"/>
      <c r="R18" s="78"/>
      <c r="S18" s="78"/>
      <c r="T18" s="78"/>
      <c r="U18" s="78"/>
      <c r="V18" s="78"/>
      <c r="W18" s="78"/>
      <c r="X18" s="78"/>
      <c r="Y18" s="78"/>
      <c r="Z18" s="78"/>
    </row>
    <row r="19" spans="1:26" ht="15">
      <c r="A19" s="69"/>
      <c r="B19" s="68" t="s">
        <v>69</v>
      </c>
      <c r="C19" s="70"/>
      <c r="D19" s="78"/>
      <c r="E19" s="78"/>
      <c r="F19" s="78"/>
      <c r="G19" s="78"/>
      <c r="H19" s="78"/>
      <c r="I19" s="78"/>
      <c r="J19" s="78"/>
      <c r="K19" s="78"/>
      <c r="L19" s="78"/>
      <c r="M19" s="78"/>
      <c r="N19" s="78"/>
      <c r="O19" s="78"/>
      <c r="P19" s="78"/>
      <c r="Q19" s="78"/>
      <c r="R19" s="78"/>
      <c r="S19" s="78"/>
      <c r="T19" s="78"/>
      <c r="U19" s="78"/>
      <c r="V19" s="78"/>
      <c r="W19" s="78"/>
      <c r="X19" s="78"/>
      <c r="Y19" s="78"/>
      <c r="Z19" s="78"/>
    </row>
    <row r="20" spans="1:26" ht="12.75">
      <c r="A20" s="69"/>
      <c r="B20" s="80" t="s">
        <v>70</v>
      </c>
      <c r="C20" s="70"/>
      <c r="D20" s="78"/>
      <c r="E20" s="78"/>
      <c r="F20" s="78"/>
      <c r="G20" s="78"/>
      <c r="H20" s="78"/>
      <c r="I20" s="78"/>
      <c r="J20" s="78"/>
      <c r="K20" s="78"/>
      <c r="L20" s="78"/>
      <c r="M20" s="78"/>
      <c r="N20" s="78"/>
      <c r="O20" s="78"/>
      <c r="P20" s="78"/>
      <c r="Q20" s="78"/>
      <c r="R20" s="78"/>
      <c r="S20" s="78"/>
      <c r="T20" s="78"/>
      <c r="U20" s="78"/>
      <c r="V20" s="78"/>
      <c r="W20" s="78"/>
      <c r="X20" s="78"/>
      <c r="Y20" s="78"/>
      <c r="Z20" s="78"/>
    </row>
    <row r="21" spans="1:26" ht="12.75">
      <c r="A21" s="69"/>
      <c r="B21" s="80" t="s">
        <v>80</v>
      </c>
      <c r="C21" s="70"/>
      <c r="D21" s="78"/>
      <c r="E21" s="78"/>
      <c r="F21" s="78"/>
      <c r="G21" s="78"/>
      <c r="H21" s="78"/>
      <c r="I21" s="78"/>
      <c r="J21" s="78"/>
      <c r="K21" s="78"/>
      <c r="L21" s="78"/>
      <c r="M21" s="78"/>
      <c r="N21" s="78"/>
      <c r="O21" s="78"/>
      <c r="P21" s="78"/>
      <c r="Q21" s="78"/>
      <c r="R21" s="78"/>
      <c r="S21" s="78"/>
      <c r="T21" s="78"/>
      <c r="U21" s="78"/>
      <c r="V21" s="78"/>
      <c r="W21" s="78"/>
      <c r="X21" s="78"/>
      <c r="Y21" s="78"/>
      <c r="Z21" s="78"/>
    </row>
    <row r="22" spans="1:26" ht="12.75">
      <c r="A22" s="69"/>
      <c r="B22" s="80" t="s">
        <v>81</v>
      </c>
      <c r="C22" s="70"/>
      <c r="D22" s="78"/>
      <c r="E22" s="78"/>
      <c r="F22" s="78"/>
      <c r="G22" s="78"/>
      <c r="H22" s="78"/>
      <c r="I22" s="78"/>
      <c r="J22" s="78"/>
      <c r="K22" s="78"/>
      <c r="L22" s="78"/>
      <c r="M22" s="78"/>
      <c r="N22" s="78"/>
      <c r="O22" s="78"/>
      <c r="P22" s="78"/>
      <c r="Q22" s="78"/>
      <c r="R22" s="78"/>
      <c r="S22" s="78"/>
      <c r="T22" s="78"/>
      <c r="U22" s="78"/>
      <c r="V22" s="78"/>
      <c r="W22" s="78"/>
      <c r="X22" s="78"/>
      <c r="Y22" s="78"/>
      <c r="Z22" s="78"/>
    </row>
    <row r="23" spans="1:26" ht="12.75">
      <c r="A23" s="69"/>
      <c r="B23" s="80" t="s">
        <v>82</v>
      </c>
      <c r="C23" s="70"/>
      <c r="D23" s="78"/>
      <c r="E23" s="78"/>
      <c r="F23" s="78"/>
      <c r="G23" s="78"/>
      <c r="H23" s="78"/>
      <c r="I23" s="78"/>
      <c r="J23" s="78"/>
      <c r="K23" s="78"/>
      <c r="L23" s="78"/>
      <c r="M23" s="78"/>
      <c r="N23" s="78"/>
      <c r="O23" s="78"/>
      <c r="P23" s="78"/>
      <c r="Q23" s="78"/>
      <c r="R23" s="78"/>
      <c r="S23" s="78"/>
      <c r="T23" s="78"/>
      <c r="U23" s="78"/>
      <c r="V23" s="78"/>
      <c r="W23" s="78"/>
      <c r="X23" s="78"/>
      <c r="Y23" s="78"/>
      <c r="Z23" s="78"/>
    </row>
    <row r="24" spans="1:26" ht="26.25">
      <c r="A24" s="69"/>
      <c r="B24" s="80" t="s">
        <v>85</v>
      </c>
      <c r="C24" s="70"/>
      <c r="D24" s="78"/>
      <c r="E24" s="78"/>
      <c r="F24" s="78"/>
      <c r="G24" s="78"/>
      <c r="H24" s="78"/>
      <c r="I24" s="78"/>
      <c r="J24" s="78"/>
      <c r="K24" s="78"/>
      <c r="L24" s="78"/>
      <c r="M24" s="78"/>
      <c r="N24" s="78"/>
      <c r="O24" s="78"/>
      <c r="P24" s="78"/>
      <c r="Q24" s="78"/>
      <c r="R24" s="78"/>
      <c r="S24" s="78"/>
      <c r="T24" s="78"/>
      <c r="U24" s="78"/>
      <c r="V24" s="78"/>
      <c r="W24" s="78"/>
      <c r="X24" s="78"/>
      <c r="Y24" s="78"/>
      <c r="Z24" s="78"/>
    </row>
    <row r="25" spans="1:26" ht="216" customHeight="1">
      <c r="A25" s="69" t="s">
        <v>119</v>
      </c>
      <c r="B25" s="66"/>
      <c r="C25" s="70"/>
      <c r="D25" s="78"/>
      <c r="E25" s="78"/>
      <c r="F25" s="78"/>
      <c r="G25" s="78"/>
      <c r="H25" s="78"/>
      <c r="I25" s="78"/>
      <c r="J25" s="78"/>
      <c r="K25" s="78"/>
      <c r="L25" s="78"/>
      <c r="M25" s="78"/>
      <c r="N25" s="78"/>
      <c r="O25" s="78"/>
      <c r="P25" s="78"/>
      <c r="Q25" s="78"/>
      <c r="R25" s="78"/>
      <c r="S25" s="78"/>
      <c r="T25" s="78"/>
      <c r="U25" s="78"/>
      <c r="V25" s="78"/>
      <c r="W25" s="78"/>
      <c r="X25" s="78"/>
      <c r="Y25" s="78"/>
      <c r="Z25" s="78"/>
    </row>
    <row r="26" spans="1:26" ht="12.75">
      <c r="A26" s="69"/>
      <c r="B26" s="87" t="s">
        <v>83</v>
      </c>
      <c r="C26" s="70"/>
      <c r="D26" s="78"/>
      <c r="E26" s="78"/>
      <c r="F26" s="78"/>
      <c r="G26" s="78"/>
      <c r="H26" s="78"/>
      <c r="I26" s="78"/>
      <c r="J26" s="78"/>
      <c r="K26" s="78"/>
      <c r="L26" s="78"/>
      <c r="M26" s="78"/>
      <c r="N26" s="78"/>
      <c r="O26" s="78"/>
      <c r="P26" s="78"/>
      <c r="Q26" s="78"/>
      <c r="R26" s="78"/>
      <c r="S26" s="78"/>
      <c r="T26" s="78"/>
      <c r="U26" s="78"/>
      <c r="V26" s="78"/>
      <c r="W26" s="78"/>
      <c r="X26" s="78"/>
      <c r="Y26" s="78"/>
      <c r="Z26" s="78"/>
    </row>
    <row r="27" spans="1:26" ht="39">
      <c r="A27" s="69"/>
      <c r="B27" s="80" t="s">
        <v>84</v>
      </c>
      <c r="C27" s="70"/>
      <c r="D27" s="78"/>
      <c r="E27" s="78"/>
      <c r="F27" s="78"/>
      <c r="G27" s="78"/>
      <c r="H27" s="78"/>
      <c r="I27" s="78"/>
      <c r="J27" s="78"/>
      <c r="K27" s="78"/>
      <c r="L27" s="78"/>
      <c r="M27" s="78"/>
      <c r="N27" s="78"/>
      <c r="O27" s="78"/>
      <c r="P27" s="78"/>
      <c r="Q27" s="78"/>
      <c r="R27" s="78"/>
      <c r="S27" s="78"/>
      <c r="T27" s="78"/>
      <c r="U27" s="78"/>
      <c r="V27" s="78"/>
      <c r="W27" s="78"/>
      <c r="X27" s="78"/>
      <c r="Y27" s="78"/>
      <c r="Z27" s="78"/>
    </row>
    <row r="28" spans="1:26" ht="52.5">
      <c r="A28" s="69"/>
      <c r="B28" s="80" t="s">
        <v>86</v>
      </c>
      <c r="C28" s="70"/>
      <c r="D28" s="78"/>
      <c r="E28" s="78"/>
      <c r="F28" s="78"/>
      <c r="G28" s="78"/>
      <c r="H28" s="78"/>
      <c r="I28" s="78"/>
      <c r="J28" s="78"/>
      <c r="K28" s="78"/>
      <c r="L28" s="78"/>
      <c r="M28" s="78"/>
      <c r="N28" s="78"/>
      <c r="O28" s="78"/>
      <c r="P28" s="78"/>
      <c r="Q28" s="78"/>
      <c r="R28" s="78"/>
      <c r="S28" s="78"/>
      <c r="T28" s="78"/>
      <c r="U28" s="78"/>
      <c r="V28" s="78"/>
      <c r="W28" s="78"/>
      <c r="X28" s="78"/>
      <c r="Y28" s="78"/>
      <c r="Z28" s="78"/>
    </row>
    <row r="29" spans="1:26" ht="66">
      <c r="A29" s="69"/>
      <c r="B29" s="80" t="s">
        <v>145</v>
      </c>
      <c r="C29" s="70"/>
      <c r="D29" s="78"/>
      <c r="E29" s="78"/>
      <c r="F29" s="78"/>
      <c r="G29" s="78"/>
      <c r="H29" s="78"/>
      <c r="I29" s="78"/>
      <c r="J29" s="78"/>
      <c r="K29" s="78"/>
      <c r="L29" s="78"/>
      <c r="M29" s="78"/>
      <c r="N29" s="78"/>
      <c r="O29" s="78"/>
      <c r="P29" s="78"/>
      <c r="Q29" s="78"/>
      <c r="R29" s="78"/>
      <c r="S29" s="78"/>
      <c r="T29" s="78"/>
      <c r="U29" s="78"/>
      <c r="V29" s="78"/>
      <c r="W29" s="78"/>
      <c r="X29" s="78"/>
      <c r="Y29" s="78"/>
      <c r="Z29" s="78"/>
    </row>
    <row r="30" spans="1:26" ht="92.25">
      <c r="A30" s="69"/>
      <c r="B30" s="80" t="s">
        <v>155</v>
      </c>
      <c r="C30" s="70"/>
      <c r="D30" s="78"/>
      <c r="E30" s="78"/>
      <c r="F30" s="78"/>
      <c r="G30" s="78"/>
      <c r="H30" s="78"/>
      <c r="I30" s="78"/>
      <c r="J30" s="78"/>
      <c r="K30" s="78"/>
      <c r="L30" s="78"/>
      <c r="M30" s="78"/>
      <c r="N30" s="78"/>
      <c r="O30" s="78"/>
      <c r="P30" s="78"/>
      <c r="Q30" s="78"/>
      <c r="R30" s="78"/>
      <c r="S30" s="78"/>
      <c r="T30" s="78"/>
      <c r="U30" s="78"/>
      <c r="V30" s="78"/>
      <c r="W30" s="78"/>
      <c r="X30" s="78"/>
      <c r="Y30" s="78"/>
      <c r="Z30" s="78"/>
    </row>
    <row r="31" spans="1:26" ht="12.75">
      <c r="A31" s="69"/>
      <c r="B31" s="66"/>
      <c r="C31" s="70"/>
      <c r="D31" s="78"/>
      <c r="E31" s="78"/>
      <c r="F31" s="78"/>
      <c r="G31" s="78"/>
      <c r="H31" s="78"/>
      <c r="I31" s="78"/>
      <c r="J31" s="78"/>
      <c r="K31" s="78"/>
      <c r="L31" s="78"/>
      <c r="M31" s="78"/>
      <c r="N31" s="78"/>
      <c r="O31" s="78"/>
      <c r="P31" s="78"/>
      <c r="Q31" s="78"/>
      <c r="R31" s="78"/>
      <c r="S31" s="78"/>
      <c r="T31" s="78"/>
      <c r="U31" s="78"/>
      <c r="V31" s="78"/>
      <c r="W31" s="78"/>
      <c r="X31" s="78"/>
      <c r="Y31" s="78"/>
      <c r="Z31" s="78"/>
    </row>
    <row r="32" spans="1:26" ht="163.5" customHeight="1">
      <c r="A32" s="69"/>
      <c r="B32" s="66"/>
      <c r="C32" s="70"/>
      <c r="D32" s="78"/>
      <c r="E32" s="78"/>
      <c r="F32" s="78"/>
      <c r="G32" s="78"/>
      <c r="H32" s="78"/>
      <c r="I32" s="78"/>
      <c r="J32" s="78"/>
      <c r="K32" s="78"/>
      <c r="L32" s="78"/>
      <c r="M32" s="78"/>
      <c r="N32" s="78"/>
      <c r="O32" s="78"/>
      <c r="P32" s="78"/>
      <c r="Q32" s="78"/>
      <c r="R32" s="78"/>
      <c r="S32" s="78"/>
      <c r="T32" s="78"/>
      <c r="U32" s="78"/>
      <c r="V32" s="78"/>
      <c r="W32" s="78"/>
      <c r="X32" s="78"/>
      <c r="Y32" s="78"/>
      <c r="Z32" s="78"/>
    </row>
    <row r="33" spans="1:26" ht="12.75">
      <c r="A33" s="69"/>
      <c r="B33" s="66" t="s">
        <v>146</v>
      </c>
      <c r="C33" s="70"/>
      <c r="D33" s="78"/>
      <c r="E33" s="78"/>
      <c r="F33" s="78"/>
      <c r="G33" s="78"/>
      <c r="H33" s="78"/>
      <c r="I33" s="78"/>
      <c r="J33" s="78"/>
      <c r="K33" s="78"/>
      <c r="L33" s="78"/>
      <c r="M33" s="78"/>
      <c r="N33" s="78"/>
      <c r="O33" s="78"/>
      <c r="P33" s="78"/>
      <c r="Q33" s="78"/>
      <c r="R33" s="78"/>
      <c r="S33" s="78"/>
      <c r="T33" s="78"/>
      <c r="U33" s="78"/>
      <c r="V33" s="78"/>
      <c r="W33" s="78"/>
      <c r="X33" s="78"/>
      <c r="Y33" s="78"/>
      <c r="Z33" s="78"/>
    </row>
    <row r="34" spans="1:26" ht="12.75">
      <c r="A34" s="69"/>
      <c r="B34" s="66" t="s">
        <v>87</v>
      </c>
      <c r="C34" s="70"/>
      <c r="D34" s="78"/>
      <c r="E34" s="78"/>
      <c r="F34" s="78"/>
      <c r="G34" s="78"/>
      <c r="H34" s="78"/>
      <c r="I34" s="78"/>
      <c r="J34" s="78"/>
      <c r="K34" s="78"/>
      <c r="L34" s="78"/>
      <c r="M34" s="78"/>
      <c r="N34" s="78"/>
      <c r="O34" s="78"/>
      <c r="P34" s="78"/>
      <c r="Q34" s="78"/>
      <c r="R34" s="78"/>
      <c r="S34" s="78"/>
      <c r="T34" s="78"/>
      <c r="U34" s="78"/>
      <c r="V34" s="78"/>
      <c r="W34" s="78"/>
      <c r="X34" s="78"/>
      <c r="Y34" s="78"/>
      <c r="Z34" s="78"/>
    </row>
    <row r="35" spans="1:26" ht="12.75">
      <c r="A35" s="69"/>
      <c r="B35" s="66" t="s">
        <v>148</v>
      </c>
      <c r="C35" s="70"/>
      <c r="D35" s="78"/>
      <c r="E35" s="78"/>
      <c r="F35" s="78"/>
      <c r="G35" s="78"/>
      <c r="H35" s="78"/>
      <c r="I35" s="78"/>
      <c r="J35" s="78"/>
      <c r="K35" s="78"/>
      <c r="L35" s="78"/>
      <c r="M35" s="78"/>
      <c r="N35" s="78"/>
      <c r="O35" s="78"/>
      <c r="P35" s="78"/>
      <c r="Q35" s="78"/>
      <c r="R35" s="78"/>
      <c r="S35" s="78"/>
      <c r="T35" s="78"/>
      <c r="U35" s="78"/>
      <c r="V35" s="78"/>
      <c r="W35" s="78"/>
      <c r="X35" s="78"/>
      <c r="Y35" s="78"/>
      <c r="Z35" s="78"/>
    </row>
    <row r="36" spans="1:26" ht="12.75">
      <c r="A36" s="69"/>
      <c r="B36" s="66" t="s">
        <v>105</v>
      </c>
      <c r="C36" s="70"/>
      <c r="D36" s="78"/>
      <c r="E36" s="78"/>
      <c r="F36" s="78"/>
      <c r="G36" s="78"/>
      <c r="H36" s="78"/>
      <c r="I36" s="78"/>
      <c r="J36" s="78"/>
      <c r="K36" s="78"/>
      <c r="L36" s="78"/>
      <c r="M36" s="78"/>
      <c r="N36" s="78"/>
      <c r="O36" s="78"/>
      <c r="P36" s="78"/>
      <c r="Q36" s="78"/>
      <c r="R36" s="78"/>
      <c r="S36" s="78"/>
      <c r="T36" s="78"/>
      <c r="U36" s="78"/>
      <c r="V36" s="78"/>
      <c r="W36" s="78"/>
      <c r="X36" s="78"/>
      <c r="Y36" s="78"/>
      <c r="Z36" s="78"/>
    </row>
    <row r="37" spans="1:26" ht="12.75">
      <c r="A37" s="69"/>
      <c r="B37" s="66" t="s">
        <v>147</v>
      </c>
      <c r="C37" s="70"/>
      <c r="D37" s="78"/>
      <c r="E37" s="78"/>
      <c r="F37" s="78"/>
      <c r="G37" s="78"/>
      <c r="H37" s="78"/>
      <c r="I37" s="78"/>
      <c r="J37" s="78"/>
      <c r="K37" s="78"/>
      <c r="L37" s="78"/>
      <c r="M37" s="78"/>
      <c r="N37" s="78"/>
      <c r="O37" s="78"/>
      <c r="P37" s="78"/>
      <c r="Q37" s="78"/>
      <c r="R37" s="78"/>
      <c r="S37" s="78"/>
      <c r="T37" s="78"/>
      <c r="U37" s="78"/>
      <c r="V37" s="78"/>
      <c r="W37" s="78"/>
      <c r="X37" s="78"/>
      <c r="Y37" s="78"/>
      <c r="Z37" s="78"/>
    </row>
    <row r="38" spans="1:26" ht="12.75">
      <c r="A38" s="69"/>
      <c r="B38" s="66" t="s">
        <v>158</v>
      </c>
      <c r="C38" s="70"/>
      <c r="D38" s="78"/>
      <c r="E38" s="78"/>
      <c r="F38" s="78"/>
      <c r="G38" s="78"/>
      <c r="H38" s="78"/>
      <c r="I38" s="78"/>
      <c r="J38" s="78"/>
      <c r="K38" s="78"/>
      <c r="L38" s="78"/>
      <c r="M38" s="78"/>
      <c r="N38" s="78"/>
      <c r="O38" s="78"/>
      <c r="P38" s="78"/>
      <c r="Q38" s="78"/>
      <c r="R38" s="78"/>
      <c r="S38" s="78"/>
      <c r="T38" s="78"/>
      <c r="U38" s="78"/>
      <c r="V38" s="78"/>
      <c r="W38" s="78"/>
      <c r="X38" s="78"/>
      <c r="Y38" s="78"/>
      <c r="Z38" s="78"/>
    </row>
    <row r="39" spans="1:26" ht="12.75">
      <c r="A39" s="69"/>
      <c r="B39" s="66"/>
      <c r="C39" s="70"/>
      <c r="D39" s="78"/>
      <c r="E39" s="78"/>
      <c r="F39" s="78"/>
      <c r="G39" s="78"/>
      <c r="H39" s="78"/>
      <c r="I39" s="78"/>
      <c r="J39" s="78"/>
      <c r="K39" s="78"/>
      <c r="L39" s="78"/>
      <c r="M39" s="78"/>
      <c r="N39" s="78"/>
      <c r="O39" s="78"/>
      <c r="P39" s="78"/>
      <c r="Q39" s="78"/>
      <c r="R39" s="78"/>
      <c r="S39" s="78"/>
      <c r="T39" s="78"/>
      <c r="U39" s="78"/>
      <c r="V39" s="78"/>
      <c r="W39" s="78"/>
      <c r="X39" s="78"/>
      <c r="Y39" s="78"/>
      <c r="Z39" s="78"/>
    </row>
    <row r="40" spans="1:26" ht="163.5" customHeight="1">
      <c r="A40" s="69"/>
      <c r="B40" s="66"/>
      <c r="C40" s="70"/>
      <c r="D40" s="78"/>
      <c r="E40" s="78"/>
      <c r="F40" s="78"/>
      <c r="G40" s="78"/>
      <c r="H40" s="78"/>
      <c r="I40" s="78"/>
      <c r="J40" s="78"/>
      <c r="K40" s="78"/>
      <c r="L40" s="78"/>
      <c r="M40" s="78"/>
      <c r="N40" s="78"/>
      <c r="O40" s="78"/>
      <c r="P40" s="78"/>
      <c r="Q40" s="78"/>
      <c r="R40" s="78"/>
      <c r="S40" s="78"/>
      <c r="T40" s="78"/>
      <c r="U40" s="78"/>
      <c r="V40" s="78"/>
      <c r="W40" s="78"/>
      <c r="X40" s="78"/>
      <c r="Y40" s="78"/>
      <c r="Z40" s="78"/>
    </row>
    <row r="41" spans="1:26" ht="17.25" customHeight="1">
      <c r="A41" s="69"/>
      <c r="B41" s="66" t="s">
        <v>156</v>
      </c>
      <c r="C41" s="70"/>
      <c r="D41" s="78"/>
      <c r="E41" s="78"/>
      <c r="F41" s="78"/>
      <c r="G41" s="78"/>
      <c r="H41" s="78"/>
      <c r="I41" s="78"/>
      <c r="J41" s="78"/>
      <c r="K41" s="78"/>
      <c r="L41" s="78"/>
      <c r="M41" s="78"/>
      <c r="N41" s="78"/>
      <c r="O41" s="78"/>
      <c r="P41" s="78"/>
      <c r="Q41" s="78"/>
      <c r="R41" s="78"/>
      <c r="S41" s="78"/>
      <c r="T41" s="78"/>
      <c r="U41" s="78"/>
      <c r="V41" s="78"/>
      <c r="W41" s="78"/>
      <c r="X41" s="78"/>
      <c r="Y41" s="78"/>
      <c r="Z41" s="78"/>
    </row>
    <row r="42" spans="1:26" ht="163.5" customHeight="1">
      <c r="A42" s="69"/>
      <c r="B42" s="66"/>
      <c r="C42" s="70"/>
      <c r="D42" s="78"/>
      <c r="E42" s="78"/>
      <c r="F42" s="78"/>
      <c r="G42" s="78"/>
      <c r="H42" s="78"/>
      <c r="I42" s="78"/>
      <c r="J42" s="78"/>
      <c r="K42" s="78"/>
      <c r="L42" s="78"/>
      <c r="M42" s="78"/>
      <c r="N42" s="78"/>
      <c r="O42" s="78"/>
      <c r="P42" s="78"/>
      <c r="Q42" s="78"/>
      <c r="R42" s="78"/>
      <c r="S42" s="78"/>
      <c r="T42" s="78"/>
      <c r="U42" s="78"/>
      <c r="V42" s="78"/>
      <c r="W42" s="78"/>
      <c r="X42" s="78"/>
      <c r="Y42" s="78"/>
      <c r="Z42" s="78"/>
    </row>
    <row r="43" spans="1:26" ht="15" customHeight="1">
      <c r="A43" s="69"/>
      <c r="B43" s="66"/>
      <c r="C43" s="70"/>
      <c r="D43" s="78"/>
      <c r="E43" s="78"/>
      <c r="F43" s="78"/>
      <c r="G43" s="78"/>
      <c r="H43" s="78"/>
      <c r="I43" s="78"/>
      <c r="J43" s="78"/>
      <c r="K43" s="78"/>
      <c r="L43" s="78"/>
      <c r="M43" s="78"/>
      <c r="N43" s="78"/>
      <c r="O43" s="78"/>
      <c r="P43" s="78"/>
      <c r="Q43" s="78"/>
      <c r="R43" s="78"/>
      <c r="S43" s="78"/>
      <c r="T43" s="78"/>
      <c r="U43" s="78"/>
      <c r="V43" s="78"/>
      <c r="W43" s="78"/>
      <c r="X43" s="78"/>
      <c r="Y43" s="78"/>
      <c r="Z43" s="78"/>
    </row>
    <row r="44" spans="1:26" ht="12.75">
      <c r="A44" s="69"/>
      <c r="B44" s="87" t="s">
        <v>88</v>
      </c>
      <c r="C44" s="70"/>
      <c r="D44" s="78"/>
      <c r="E44" s="78"/>
      <c r="F44" s="78"/>
      <c r="G44" s="78"/>
      <c r="H44" s="78"/>
      <c r="I44" s="78"/>
      <c r="J44" s="78"/>
      <c r="K44" s="78"/>
      <c r="L44" s="78"/>
      <c r="M44" s="78"/>
      <c r="N44" s="78"/>
      <c r="O44" s="78"/>
      <c r="P44" s="78"/>
      <c r="Q44" s="78"/>
      <c r="R44" s="78"/>
      <c r="S44" s="78"/>
      <c r="T44" s="78"/>
      <c r="U44" s="78"/>
      <c r="V44" s="78"/>
      <c r="W44" s="78"/>
      <c r="X44" s="78"/>
      <c r="Y44" s="78"/>
      <c r="Z44" s="78"/>
    </row>
    <row r="45" spans="1:26" ht="26.25">
      <c r="A45" s="69"/>
      <c r="B45" s="80" t="s">
        <v>89</v>
      </c>
      <c r="C45" s="70"/>
      <c r="D45" s="78"/>
      <c r="E45" s="78"/>
      <c r="F45" s="78"/>
      <c r="G45" s="78"/>
      <c r="H45" s="78"/>
      <c r="I45" s="78"/>
      <c r="J45" s="78"/>
      <c r="K45" s="78"/>
      <c r="L45" s="78"/>
      <c r="M45" s="78"/>
      <c r="N45" s="78"/>
      <c r="O45" s="78"/>
      <c r="P45" s="78"/>
      <c r="Q45" s="78"/>
      <c r="R45" s="78"/>
      <c r="S45" s="78"/>
      <c r="T45" s="78"/>
      <c r="U45" s="78"/>
      <c r="V45" s="78"/>
      <c r="W45" s="78"/>
      <c r="X45" s="78"/>
      <c r="Y45" s="78"/>
      <c r="Z45" s="78"/>
    </row>
    <row r="46" spans="1:26" ht="39">
      <c r="A46" s="69"/>
      <c r="B46" s="80" t="s">
        <v>90</v>
      </c>
      <c r="C46" s="70"/>
      <c r="D46" s="78"/>
      <c r="E46" s="78"/>
      <c r="F46" s="78"/>
      <c r="G46" s="78"/>
      <c r="H46" s="78"/>
      <c r="I46" s="78"/>
      <c r="J46" s="78"/>
      <c r="K46" s="78"/>
      <c r="L46" s="78"/>
      <c r="M46" s="78"/>
      <c r="N46" s="78"/>
      <c r="O46" s="78"/>
      <c r="P46" s="78"/>
      <c r="Q46" s="78"/>
      <c r="R46" s="78"/>
      <c r="S46" s="78"/>
      <c r="T46" s="78"/>
      <c r="U46" s="78"/>
      <c r="V46" s="78"/>
      <c r="W46" s="78"/>
      <c r="X46" s="78"/>
      <c r="Y46" s="78"/>
      <c r="Z46" s="78"/>
    </row>
    <row r="47" spans="1:26" ht="92.25">
      <c r="A47" s="69"/>
      <c r="B47" s="80" t="s">
        <v>123</v>
      </c>
      <c r="C47" s="70"/>
      <c r="D47" s="78"/>
      <c r="E47" s="78"/>
      <c r="F47" s="78"/>
      <c r="G47" s="78"/>
      <c r="H47" s="78"/>
      <c r="I47" s="78"/>
      <c r="J47" s="78"/>
      <c r="K47" s="78"/>
      <c r="L47" s="78"/>
      <c r="M47" s="78"/>
      <c r="N47" s="78"/>
      <c r="O47" s="78"/>
      <c r="P47" s="78"/>
      <c r="Q47" s="78"/>
      <c r="R47" s="78"/>
      <c r="S47" s="78"/>
      <c r="T47" s="78"/>
      <c r="U47" s="78"/>
      <c r="V47" s="78"/>
      <c r="W47" s="78"/>
      <c r="X47" s="78"/>
      <c r="Y47" s="78"/>
      <c r="Z47" s="78"/>
    </row>
    <row r="48" spans="1:26" ht="130.5" customHeight="1">
      <c r="A48" s="69"/>
      <c r="B48" s="80" t="s">
        <v>159</v>
      </c>
      <c r="C48" s="70"/>
      <c r="D48" s="78"/>
      <c r="E48" s="78"/>
      <c r="F48" s="78"/>
      <c r="G48" s="78"/>
      <c r="H48" s="78"/>
      <c r="I48" s="78"/>
      <c r="J48" s="78"/>
      <c r="K48" s="78"/>
      <c r="L48" s="78"/>
      <c r="M48" s="78"/>
      <c r="N48" s="78"/>
      <c r="O48" s="78"/>
      <c r="P48" s="78"/>
      <c r="Q48" s="78"/>
      <c r="R48" s="78"/>
      <c r="S48" s="78"/>
      <c r="T48" s="78"/>
      <c r="U48" s="78"/>
      <c r="V48" s="78"/>
      <c r="W48" s="78"/>
      <c r="X48" s="78"/>
      <c r="Y48" s="78"/>
      <c r="Z48" s="78"/>
    </row>
    <row r="49" spans="1:26" ht="90.75" customHeight="1">
      <c r="A49" s="69"/>
      <c r="B49" s="80" t="s">
        <v>122</v>
      </c>
      <c r="C49" s="70"/>
      <c r="D49" s="78"/>
      <c r="E49" s="78"/>
      <c r="F49" s="78"/>
      <c r="G49" s="78"/>
      <c r="H49" s="78"/>
      <c r="I49" s="78"/>
      <c r="J49" s="78"/>
      <c r="K49" s="78"/>
      <c r="L49" s="78"/>
      <c r="M49" s="78"/>
      <c r="N49" s="78"/>
      <c r="O49" s="78"/>
      <c r="P49" s="78"/>
      <c r="Q49" s="78"/>
      <c r="R49" s="78"/>
      <c r="S49" s="78"/>
      <c r="T49" s="78"/>
      <c r="U49" s="78"/>
      <c r="V49" s="78"/>
      <c r="W49" s="78"/>
      <c r="X49" s="78"/>
      <c r="Y49" s="78"/>
      <c r="Z49" s="78"/>
    </row>
    <row r="50" spans="1:26" ht="12.75">
      <c r="A50" s="69"/>
      <c r="B50" s="88"/>
      <c r="C50" s="70"/>
      <c r="D50" s="78"/>
      <c r="E50" s="78"/>
      <c r="F50" s="78"/>
      <c r="G50" s="78"/>
      <c r="H50" s="78"/>
      <c r="I50" s="78"/>
      <c r="J50" s="78"/>
      <c r="K50" s="78"/>
      <c r="L50" s="78"/>
      <c r="M50" s="78"/>
      <c r="N50" s="78"/>
      <c r="O50" s="78"/>
      <c r="P50" s="78"/>
      <c r="Q50" s="78"/>
      <c r="R50" s="78"/>
      <c r="S50" s="78"/>
      <c r="T50" s="78"/>
      <c r="U50" s="78"/>
      <c r="V50" s="78"/>
      <c r="W50" s="78"/>
      <c r="X50" s="78"/>
      <c r="Y50" s="78"/>
      <c r="Z50" s="78"/>
    </row>
    <row r="51" spans="1:26" ht="15">
      <c r="A51" s="69"/>
      <c r="B51" s="68" t="s">
        <v>106</v>
      </c>
      <c r="C51" s="70"/>
      <c r="D51" s="78"/>
      <c r="E51" s="78"/>
      <c r="F51" s="78"/>
      <c r="G51" s="78"/>
      <c r="H51" s="78"/>
      <c r="I51" s="78"/>
      <c r="J51" s="78"/>
      <c r="K51" s="78"/>
      <c r="L51" s="78"/>
      <c r="M51" s="78"/>
      <c r="N51" s="78"/>
      <c r="O51" s="78"/>
      <c r="P51" s="78"/>
      <c r="Q51" s="78"/>
      <c r="R51" s="78"/>
      <c r="S51" s="78"/>
      <c r="T51" s="78"/>
      <c r="U51" s="78"/>
      <c r="V51" s="78"/>
      <c r="W51" s="78"/>
      <c r="X51" s="78"/>
      <c r="Y51" s="78"/>
      <c r="Z51" s="78"/>
    </row>
    <row r="52" spans="1:26" ht="42.75" customHeight="1">
      <c r="A52" s="69"/>
      <c r="B52" s="80" t="s">
        <v>91</v>
      </c>
      <c r="C52" s="70"/>
      <c r="D52" s="78"/>
      <c r="E52" s="78"/>
      <c r="F52" s="78"/>
      <c r="G52" s="78"/>
      <c r="H52" s="78"/>
      <c r="I52" s="78"/>
      <c r="J52" s="78"/>
      <c r="K52" s="78"/>
      <c r="L52" s="78"/>
      <c r="M52" s="78"/>
      <c r="N52" s="78"/>
      <c r="O52" s="78"/>
      <c r="P52" s="78"/>
      <c r="Q52" s="78"/>
      <c r="R52" s="78"/>
      <c r="S52" s="78"/>
      <c r="T52" s="78"/>
      <c r="U52" s="78"/>
      <c r="V52" s="78"/>
      <c r="W52" s="78"/>
      <c r="X52" s="78"/>
      <c r="Y52" s="78"/>
      <c r="Z52" s="78"/>
    </row>
    <row r="53" spans="1:26" ht="207.75" customHeight="1">
      <c r="A53" s="69"/>
      <c r="B53" s="66"/>
      <c r="C53" s="70"/>
      <c r="D53" s="78"/>
      <c r="E53" s="78"/>
      <c r="F53" s="78"/>
      <c r="G53" s="78"/>
      <c r="H53" s="78"/>
      <c r="I53" s="78"/>
      <c r="J53" s="78"/>
      <c r="K53" s="78"/>
      <c r="L53" s="78"/>
      <c r="M53" s="78"/>
      <c r="N53" s="78"/>
      <c r="O53" s="78"/>
      <c r="P53" s="78"/>
      <c r="Q53" s="78"/>
      <c r="R53" s="78"/>
      <c r="S53" s="78"/>
      <c r="T53" s="78"/>
      <c r="U53" s="78"/>
      <c r="V53" s="78"/>
      <c r="W53" s="78"/>
      <c r="X53" s="78"/>
      <c r="Y53" s="78"/>
      <c r="Z53" s="78"/>
    </row>
    <row r="54" spans="1:26" ht="52.5">
      <c r="A54" s="69"/>
      <c r="B54" s="80" t="s">
        <v>95</v>
      </c>
      <c r="C54" s="70"/>
      <c r="D54" s="78"/>
      <c r="E54" s="78"/>
      <c r="F54" s="78"/>
      <c r="G54" s="78"/>
      <c r="H54" s="78"/>
      <c r="I54" s="78"/>
      <c r="J54" s="78"/>
      <c r="K54" s="78"/>
      <c r="L54" s="78"/>
      <c r="M54" s="78"/>
      <c r="N54" s="78"/>
      <c r="O54" s="78"/>
      <c r="P54" s="78"/>
      <c r="Q54" s="78"/>
      <c r="R54" s="78"/>
      <c r="S54" s="78"/>
      <c r="T54" s="78"/>
      <c r="U54" s="78"/>
      <c r="V54" s="78"/>
      <c r="W54" s="78"/>
      <c r="X54" s="78"/>
      <c r="Y54" s="78"/>
      <c r="Z54" s="78"/>
    </row>
    <row r="55" spans="1:26" ht="52.5">
      <c r="A55" s="69"/>
      <c r="B55" s="80" t="s">
        <v>121</v>
      </c>
      <c r="C55" s="70"/>
      <c r="D55" s="78"/>
      <c r="E55" s="78"/>
      <c r="F55" s="78"/>
      <c r="G55" s="78"/>
      <c r="H55" s="78"/>
      <c r="I55" s="78"/>
      <c r="J55" s="78"/>
      <c r="K55" s="78"/>
      <c r="L55" s="78"/>
      <c r="M55" s="78"/>
      <c r="N55" s="78"/>
      <c r="O55" s="78"/>
      <c r="P55" s="78"/>
      <c r="Q55" s="78"/>
      <c r="R55" s="78"/>
      <c r="S55" s="78"/>
      <c r="T55" s="78"/>
      <c r="U55" s="78"/>
      <c r="V55" s="78"/>
      <c r="W55" s="78"/>
      <c r="X55" s="78"/>
      <c r="Y55" s="78"/>
      <c r="Z55" s="78"/>
    </row>
    <row r="56" spans="1:26" ht="12.75">
      <c r="A56" s="69"/>
      <c r="B56" s="80"/>
      <c r="C56" s="70"/>
      <c r="D56" s="78"/>
      <c r="E56" s="78"/>
      <c r="F56" s="78"/>
      <c r="G56" s="78"/>
      <c r="H56" s="78"/>
      <c r="I56" s="78"/>
      <c r="J56" s="78"/>
      <c r="K56" s="78"/>
      <c r="L56" s="78"/>
      <c r="M56" s="78"/>
      <c r="N56" s="78"/>
      <c r="O56" s="78"/>
      <c r="P56" s="78"/>
      <c r="Q56" s="78"/>
      <c r="R56" s="78"/>
      <c r="S56" s="78"/>
      <c r="T56" s="78"/>
      <c r="U56" s="78"/>
      <c r="V56" s="78"/>
      <c r="W56" s="78"/>
      <c r="X56" s="78"/>
      <c r="Y56" s="78"/>
      <c r="Z56" s="78"/>
    </row>
    <row r="57" spans="1:26" ht="15">
      <c r="A57" s="69"/>
      <c r="B57" s="68" t="s">
        <v>107</v>
      </c>
      <c r="C57" s="70"/>
      <c r="D57" s="78"/>
      <c r="E57" s="78"/>
      <c r="F57" s="78"/>
      <c r="G57" s="78"/>
      <c r="H57" s="78"/>
      <c r="I57" s="78"/>
      <c r="J57" s="78"/>
      <c r="K57" s="78"/>
      <c r="L57" s="78"/>
      <c r="M57" s="78"/>
      <c r="N57" s="78"/>
      <c r="O57" s="78"/>
      <c r="P57" s="78"/>
      <c r="Q57" s="78"/>
      <c r="R57" s="78"/>
      <c r="S57" s="78"/>
      <c r="T57" s="78"/>
      <c r="U57" s="78"/>
      <c r="V57" s="78"/>
      <c r="W57" s="78"/>
      <c r="X57" s="78"/>
      <c r="Y57" s="78"/>
      <c r="Z57" s="78"/>
    </row>
    <row r="58" spans="1:26" ht="39">
      <c r="A58" s="69"/>
      <c r="B58" s="80" t="s">
        <v>108</v>
      </c>
      <c r="C58" s="70"/>
      <c r="D58" s="78"/>
      <c r="E58" s="78"/>
      <c r="F58" s="78"/>
      <c r="G58" s="78"/>
      <c r="H58" s="78"/>
      <c r="I58" s="78"/>
      <c r="J58" s="78"/>
      <c r="K58" s="78"/>
      <c r="L58" s="78"/>
      <c r="M58" s="78"/>
      <c r="N58" s="78"/>
      <c r="O58" s="78"/>
      <c r="P58" s="78"/>
      <c r="Q58" s="78"/>
      <c r="R58" s="78"/>
      <c r="S58" s="78"/>
      <c r="T58" s="78"/>
      <c r="U58" s="78"/>
      <c r="V58" s="78"/>
      <c r="W58" s="78"/>
      <c r="X58" s="78"/>
      <c r="Y58" s="78"/>
      <c r="Z58" s="78"/>
    </row>
    <row r="59" spans="1:26" ht="12.75">
      <c r="A59" s="69"/>
      <c r="B59" s="80" t="s">
        <v>109</v>
      </c>
      <c r="C59" s="70"/>
      <c r="D59" s="78"/>
      <c r="E59" s="78"/>
      <c r="F59" s="78"/>
      <c r="G59" s="78"/>
      <c r="H59" s="78"/>
      <c r="I59" s="78"/>
      <c r="J59" s="78"/>
      <c r="K59" s="78"/>
      <c r="L59" s="78"/>
      <c r="M59" s="78"/>
      <c r="N59" s="78"/>
      <c r="O59" s="78"/>
      <c r="P59" s="78"/>
      <c r="Q59" s="78"/>
      <c r="R59" s="78"/>
      <c r="S59" s="78"/>
      <c r="T59" s="78"/>
      <c r="U59" s="78"/>
      <c r="V59" s="78"/>
      <c r="W59" s="78"/>
      <c r="X59" s="78"/>
      <c r="Y59" s="78"/>
      <c r="Z59" s="78"/>
    </row>
    <row r="60" spans="1:26" ht="12.75">
      <c r="A60" s="69"/>
      <c r="B60" s="80" t="s">
        <v>112</v>
      </c>
      <c r="C60" s="70"/>
      <c r="D60" s="78"/>
      <c r="E60" s="78"/>
      <c r="F60" s="78"/>
      <c r="G60" s="78"/>
      <c r="H60" s="78"/>
      <c r="I60" s="78"/>
      <c r="J60" s="78"/>
      <c r="K60" s="78"/>
      <c r="L60" s="78"/>
      <c r="M60" s="78"/>
      <c r="N60" s="78"/>
      <c r="O60" s="78"/>
      <c r="P60" s="78"/>
      <c r="Q60" s="78"/>
      <c r="R60" s="78"/>
      <c r="S60" s="78"/>
      <c r="T60" s="78"/>
      <c r="U60" s="78"/>
      <c r="V60" s="78"/>
      <c r="W60" s="78"/>
      <c r="X60" s="78"/>
      <c r="Y60" s="78"/>
      <c r="Z60" s="78"/>
    </row>
    <row r="61" spans="1:26" ht="12.75">
      <c r="A61" s="69"/>
      <c r="B61" s="80" t="s">
        <v>110</v>
      </c>
      <c r="C61" s="70"/>
      <c r="D61" s="78"/>
      <c r="E61" s="78"/>
      <c r="F61" s="78"/>
      <c r="G61" s="78"/>
      <c r="H61" s="78"/>
      <c r="I61" s="78"/>
      <c r="J61" s="78"/>
      <c r="K61" s="78"/>
      <c r="L61" s="78"/>
      <c r="M61" s="78"/>
      <c r="N61" s="78"/>
      <c r="O61" s="78"/>
      <c r="P61" s="78"/>
      <c r="Q61" s="78"/>
      <c r="R61" s="78"/>
      <c r="S61" s="78"/>
      <c r="T61" s="78"/>
      <c r="U61" s="78"/>
      <c r="V61" s="78"/>
      <c r="W61" s="78"/>
      <c r="X61" s="78"/>
      <c r="Y61" s="78"/>
      <c r="Z61" s="78"/>
    </row>
    <row r="62" spans="1:26" ht="12.75">
      <c r="A62" s="69"/>
      <c r="B62" s="80" t="s">
        <v>111</v>
      </c>
      <c r="C62" s="70"/>
      <c r="D62" s="78"/>
      <c r="E62" s="78"/>
      <c r="F62" s="78"/>
      <c r="G62" s="78"/>
      <c r="H62" s="78"/>
      <c r="I62" s="78"/>
      <c r="J62" s="78"/>
      <c r="K62" s="78"/>
      <c r="L62" s="78"/>
      <c r="M62" s="78"/>
      <c r="N62" s="78"/>
      <c r="O62" s="78"/>
      <c r="P62" s="78"/>
      <c r="Q62" s="78"/>
      <c r="R62" s="78"/>
      <c r="S62" s="78"/>
      <c r="T62" s="78"/>
      <c r="U62" s="78"/>
      <c r="V62" s="78"/>
      <c r="W62" s="78"/>
      <c r="X62" s="78"/>
      <c r="Y62" s="78"/>
      <c r="Z62" s="78"/>
    </row>
    <row r="63" spans="1:26" ht="12.75">
      <c r="A63" s="69"/>
      <c r="B63" s="80" t="s">
        <v>113</v>
      </c>
      <c r="C63" s="70"/>
      <c r="D63" s="78"/>
      <c r="E63" s="78"/>
      <c r="F63" s="78"/>
      <c r="G63" s="78"/>
      <c r="H63" s="78"/>
      <c r="I63" s="78"/>
      <c r="J63" s="78"/>
      <c r="K63" s="78"/>
      <c r="L63" s="78"/>
      <c r="M63" s="78"/>
      <c r="N63" s="78"/>
      <c r="O63" s="78"/>
      <c r="P63" s="78"/>
      <c r="Q63" s="78"/>
      <c r="R63" s="78"/>
      <c r="S63" s="78"/>
      <c r="T63" s="78"/>
      <c r="U63" s="78"/>
      <c r="V63" s="78"/>
      <c r="W63" s="78"/>
      <c r="X63" s="78"/>
      <c r="Y63" s="78"/>
      <c r="Z63" s="78"/>
    </row>
    <row r="64" spans="1:26" ht="12.75">
      <c r="A64" s="69"/>
      <c r="B64" s="80" t="s">
        <v>115</v>
      </c>
      <c r="C64" s="70"/>
      <c r="D64" s="78"/>
      <c r="E64" s="78"/>
      <c r="F64" s="78"/>
      <c r="G64" s="78"/>
      <c r="H64" s="78"/>
      <c r="I64" s="78"/>
      <c r="J64" s="78"/>
      <c r="K64" s="78"/>
      <c r="L64" s="78"/>
      <c r="M64" s="78"/>
      <c r="N64" s="78"/>
      <c r="O64" s="78"/>
      <c r="P64" s="78"/>
      <c r="Q64" s="78"/>
      <c r="R64" s="78"/>
      <c r="S64" s="78"/>
      <c r="T64" s="78"/>
      <c r="U64" s="78"/>
      <c r="V64" s="78"/>
      <c r="W64" s="78"/>
      <c r="X64" s="78"/>
      <c r="Y64" s="78"/>
      <c r="Z64" s="78"/>
    </row>
    <row r="65" spans="1:26" ht="12.75">
      <c r="A65" s="69"/>
      <c r="B65" s="80" t="s">
        <v>116</v>
      </c>
      <c r="C65" s="70"/>
      <c r="D65" s="78"/>
      <c r="E65" s="78"/>
      <c r="F65" s="78"/>
      <c r="G65" s="78"/>
      <c r="H65" s="78"/>
      <c r="I65" s="78"/>
      <c r="J65" s="78"/>
      <c r="K65" s="78"/>
      <c r="L65" s="78"/>
      <c r="M65" s="78"/>
      <c r="N65" s="78"/>
      <c r="O65" s="78"/>
      <c r="P65" s="78"/>
      <c r="Q65" s="78"/>
      <c r="R65" s="78"/>
      <c r="S65" s="78"/>
      <c r="T65" s="78"/>
      <c r="U65" s="78"/>
      <c r="V65" s="78"/>
      <c r="W65" s="78"/>
      <c r="X65" s="78"/>
      <c r="Y65" s="78"/>
      <c r="Z65" s="78"/>
    </row>
    <row r="66" spans="1:26" ht="12.75">
      <c r="A66" s="69"/>
      <c r="B66" s="80" t="s">
        <v>114</v>
      </c>
      <c r="C66" s="70"/>
      <c r="D66" s="78"/>
      <c r="E66" s="78"/>
      <c r="F66" s="78"/>
      <c r="G66" s="78"/>
      <c r="H66" s="78"/>
      <c r="I66" s="78"/>
      <c r="J66" s="78"/>
      <c r="K66" s="78"/>
      <c r="L66" s="78"/>
      <c r="M66" s="78"/>
      <c r="N66" s="78"/>
      <c r="O66" s="78"/>
      <c r="P66" s="78"/>
      <c r="Q66" s="78"/>
      <c r="R66" s="78"/>
      <c r="S66" s="78"/>
      <c r="T66" s="78"/>
      <c r="U66" s="78"/>
      <c r="V66" s="78"/>
      <c r="W66" s="78"/>
      <c r="X66" s="78"/>
      <c r="Y66" s="78"/>
      <c r="Z66" s="78"/>
    </row>
    <row r="67" spans="1:26" ht="12.75">
      <c r="A67" s="69"/>
      <c r="B67" s="66"/>
      <c r="C67" s="70"/>
      <c r="D67" s="78"/>
      <c r="E67" s="78"/>
      <c r="F67" s="78"/>
      <c r="G67" s="78"/>
      <c r="H67" s="78"/>
      <c r="I67" s="78"/>
      <c r="J67" s="78"/>
      <c r="K67" s="78"/>
      <c r="L67" s="78"/>
      <c r="M67" s="78"/>
      <c r="N67" s="78"/>
      <c r="O67" s="78"/>
      <c r="P67" s="78"/>
      <c r="Q67" s="78"/>
      <c r="R67" s="78"/>
      <c r="S67" s="78"/>
      <c r="T67" s="78"/>
      <c r="U67" s="78"/>
      <c r="V67" s="78"/>
      <c r="W67" s="78"/>
      <c r="X67" s="78"/>
      <c r="Y67" s="78"/>
      <c r="Z67" s="78"/>
    </row>
    <row r="68" spans="1:26" ht="15">
      <c r="A68" s="69"/>
      <c r="B68" s="68" t="s">
        <v>96</v>
      </c>
      <c r="C68" s="70"/>
      <c r="D68" s="78"/>
      <c r="E68" s="78"/>
      <c r="F68" s="78"/>
      <c r="G68" s="78"/>
      <c r="H68" s="78"/>
      <c r="I68" s="78"/>
      <c r="J68" s="78"/>
      <c r="K68" s="78"/>
      <c r="L68" s="78"/>
      <c r="M68" s="78"/>
      <c r="N68" s="78"/>
      <c r="O68" s="78"/>
      <c r="P68" s="78"/>
      <c r="Q68" s="78"/>
      <c r="R68" s="78"/>
      <c r="S68" s="78"/>
      <c r="T68" s="78"/>
      <c r="U68" s="78"/>
      <c r="V68" s="78"/>
      <c r="W68" s="78"/>
      <c r="X68" s="78"/>
      <c r="Y68" s="78"/>
      <c r="Z68" s="78"/>
    </row>
    <row r="69" spans="1:26" ht="12.75">
      <c r="A69" s="69"/>
      <c r="B69" s="66" t="s">
        <v>97</v>
      </c>
      <c r="C69" s="70"/>
      <c r="D69" s="78"/>
      <c r="E69" s="78"/>
      <c r="F69" s="78"/>
      <c r="G69" s="78"/>
      <c r="H69" s="78"/>
      <c r="I69" s="78"/>
      <c r="J69" s="78"/>
      <c r="K69" s="78"/>
      <c r="L69" s="78"/>
      <c r="M69" s="78"/>
      <c r="N69" s="78"/>
      <c r="O69" s="78"/>
      <c r="P69" s="78"/>
      <c r="Q69" s="78"/>
      <c r="R69" s="78"/>
      <c r="S69" s="78"/>
      <c r="T69" s="78"/>
      <c r="U69" s="78"/>
      <c r="V69" s="78"/>
      <c r="W69" s="78"/>
      <c r="X69" s="78"/>
      <c r="Y69" s="78"/>
      <c r="Z69" s="78"/>
    </row>
    <row r="70" spans="1:26" ht="52.5">
      <c r="A70" s="69"/>
      <c r="B70" s="80" t="s">
        <v>98</v>
      </c>
      <c r="C70" s="70"/>
      <c r="D70" s="78"/>
      <c r="E70" s="78"/>
      <c r="F70" s="78"/>
      <c r="G70" s="78"/>
      <c r="H70" s="78"/>
      <c r="I70" s="78"/>
      <c r="J70" s="78"/>
      <c r="K70" s="78"/>
      <c r="L70" s="78"/>
      <c r="M70" s="78"/>
      <c r="N70" s="78"/>
      <c r="O70" s="78"/>
      <c r="P70" s="78"/>
      <c r="Q70" s="78"/>
      <c r="R70" s="78"/>
      <c r="S70" s="78"/>
      <c r="T70" s="78"/>
      <c r="U70" s="78"/>
      <c r="V70" s="78"/>
      <c r="W70" s="78"/>
      <c r="X70" s="78"/>
      <c r="Y70" s="78"/>
      <c r="Z70" s="78"/>
    </row>
    <row r="71" spans="1:26" ht="26.25">
      <c r="A71" s="69"/>
      <c r="B71" s="80" t="s">
        <v>99</v>
      </c>
      <c r="C71" s="70"/>
      <c r="D71" s="78"/>
      <c r="E71" s="78"/>
      <c r="F71" s="78"/>
      <c r="G71" s="78"/>
      <c r="H71" s="78"/>
      <c r="I71" s="78"/>
      <c r="J71" s="78"/>
      <c r="K71" s="78"/>
      <c r="L71" s="78"/>
      <c r="M71" s="78"/>
      <c r="N71" s="78"/>
      <c r="O71" s="78"/>
      <c r="P71" s="78"/>
      <c r="Q71" s="78"/>
      <c r="R71" s="78"/>
      <c r="S71" s="78"/>
      <c r="T71" s="78"/>
      <c r="U71" s="78"/>
      <c r="V71" s="78"/>
      <c r="W71" s="78"/>
      <c r="X71" s="78"/>
      <c r="Y71" s="78"/>
      <c r="Z71" s="78"/>
    </row>
    <row r="72" spans="1:26" ht="26.25">
      <c r="A72" s="69"/>
      <c r="B72" s="80" t="s">
        <v>100</v>
      </c>
      <c r="C72" s="70"/>
      <c r="D72" s="78"/>
      <c r="E72" s="78"/>
      <c r="F72" s="78"/>
      <c r="G72" s="78"/>
      <c r="H72" s="78"/>
      <c r="I72" s="78"/>
      <c r="J72" s="78"/>
      <c r="K72" s="78"/>
      <c r="L72" s="78"/>
      <c r="M72" s="78"/>
      <c r="N72" s="78"/>
      <c r="O72" s="78"/>
      <c r="P72" s="78"/>
      <c r="Q72" s="78"/>
      <c r="R72" s="78"/>
      <c r="S72" s="78"/>
      <c r="T72" s="78"/>
      <c r="U72" s="78"/>
      <c r="V72" s="78"/>
      <c r="W72" s="78"/>
      <c r="X72" s="78"/>
      <c r="Y72" s="78"/>
      <c r="Z72" s="78"/>
    </row>
    <row r="73" spans="1:26" ht="26.25">
      <c r="A73" s="69"/>
      <c r="B73" s="80" t="s">
        <v>102</v>
      </c>
      <c r="C73" s="70"/>
      <c r="D73" s="78"/>
      <c r="E73" s="78"/>
      <c r="F73" s="78"/>
      <c r="G73" s="78"/>
      <c r="H73" s="78"/>
      <c r="I73" s="78"/>
      <c r="J73" s="78"/>
      <c r="K73" s="78"/>
      <c r="L73" s="78"/>
      <c r="M73" s="78"/>
      <c r="N73" s="78"/>
      <c r="O73" s="78"/>
      <c r="P73" s="78"/>
      <c r="Q73" s="78"/>
      <c r="R73" s="78"/>
      <c r="S73" s="78"/>
      <c r="T73" s="78"/>
      <c r="U73" s="78"/>
      <c r="V73" s="78"/>
      <c r="W73" s="78"/>
      <c r="X73" s="78"/>
      <c r="Y73" s="78"/>
      <c r="Z73" s="78"/>
    </row>
    <row r="74" spans="1:26" ht="26.25">
      <c r="A74" s="69"/>
      <c r="B74" s="80" t="s">
        <v>101</v>
      </c>
      <c r="C74" s="70"/>
      <c r="D74" s="78"/>
      <c r="E74" s="78"/>
      <c r="F74" s="78"/>
      <c r="G74" s="78"/>
      <c r="H74" s="78"/>
      <c r="I74" s="78"/>
      <c r="J74" s="78"/>
      <c r="K74" s="78"/>
      <c r="L74" s="78"/>
      <c r="M74" s="78"/>
      <c r="N74" s="78"/>
      <c r="O74" s="78"/>
      <c r="P74" s="78"/>
      <c r="Q74" s="78"/>
      <c r="R74" s="78"/>
      <c r="S74" s="78"/>
      <c r="T74" s="78"/>
      <c r="U74" s="78"/>
      <c r="V74" s="78"/>
      <c r="W74" s="78"/>
      <c r="X74" s="78"/>
      <c r="Y74" s="78"/>
      <c r="Z74" s="78"/>
    </row>
    <row r="75" spans="1:26" ht="12.75">
      <c r="A75" s="69"/>
      <c r="B75" s="66"/>
      <c r="C75" s="70"/>
      <c r="D75" s="78"/>
      <c r="E75" s="78"/>
      <c r="F75" s="78"/>
      <c r="G75" s="78"/>
      <c r="H75" s="78"/>
      <c r="I75" s="78"/>
      <c r="J75" s="78"/>
      <c r="K75" s="78"/>
      <c r="L75" s="78"/>
      <c r="M75" s="78"/>
      <c r="N75" s="78"/>
      <c r="O75" s="78"/>
      <c r="P75" s="78"/>
      <c r="Q75" s="78"/>
      <c r="R75" s="78"/>
      <c r="S75" s="78"/>
      <c r="T75" s="78"/>
      <c r="U75" s="78"/>
      <c r="V75" s="78"/>
      <c r="W75" s="78"/>
      <c r="X75" s="78"/>
      <c r="Y75" s="78"/>
      <c r="Z75" s="78"/>
    </row>
    <row r="76" spans="1:26" ht="15">
      <c r="A76" s="69"/>
      <c r="B76" s="68" t="s">
        <v>103</v>
      </c>
      <c r="C76" s="70"/>
      <c r="D76" s="78"/>
      <c r="E76" s="78"/>
      <c r="F76" s="78"/>
      <c r="G76" s="78"/>
      <c r="H76" s="78"/>
      <c r="I76" s="78"/>
      <c r="J76" s="78"/>
      <c r="K76" s="78"/>
      <c r="L76" s="78"/>
      <c r="M76" s="78"/>
      <c r="N76" s="78"/>
      <c r="O76" s="78"/>
      <c r="P76" s="78"/>
      <c r="Q76" s="78"/>
      <c r="R76" s="78"/>
      <c r="S76" s="78"/>
      <c r="T76" s="78"/>
      <c r="U76" s="78"/>
      <c r="V76" s="78"/>
      <c r="W76" s="78"/>
      <c r="X76" s="78"/>
      <c r="Y76" s="78"/>
      <c r="Z76" s="78"/>
    </row>
    <row r="77" spans="1:26" ht="12.75">
      <c r="A77" s="69"/>
      <c r="B77" s="66" t="s">
        <v>104</v>
      </c>
      <c r="C77" s="70"/>
      <c r="D77" s="78"/>
      <c r="E77" s="78"/>
      <c r="F77" s="78"/>
      <c r="G77" s="78"/>
      <c r="H77" s="78"/>
      <c r="I77" s="78"/>
      <c r="J77" s="78"/>
      <c r="K77" s="78"/>
      <c r="L77" s="78"/>
      <c r="M77" s="78"/>
      <c r="N77" s="78"/>
      <c r="O77" s="78"/>
      <c r="P77" s="78"/>
      <c r="Q77" s="78"/>
      <c r="R77" s="78"/>
      <c r="S77" s="78"/>
      <c r="T77" s="78"/>
      <c r="U77" s="78"/>
      <c r="V77" s="78"/>
      <c r="W77" s="78"/>
      <c r="X77" s="78"/>
      <c r="Y77" s="78"/>
      <c r="Z77" s="78"/>
    </row>
    <row r="78" spans="1:26" ht="12.75">
      <c r="A78" s="69"/>
      <c r="B78" s="66"/>
      <c r="C78" s="70"/>
      <c r="D78" s="78"/>
      <c r="E78" s="78"/>
      <c r="F78" s="78"/>
      <c r="G78" s="78"/>
      <c r="H78" s="78"/>
      <c r="I78" s="78"/>
      <c r="J78" s="78"/>
      <c r="K78" s="78"/>
      <c r="L78" s="78"/>
      <c r="M78" s="78"/>
      <c r="N78" s="78"/>
      <c r="O78" s="78"/>
      <c r="P78" s="78"/>
      <c r="Q78" s="78"/>
      <c r="R78" s="78"/>
      <c r="S78" s="78"/>
      <c r="T78" s="78"/>
      <c r="U78" s="78"/>
      <c r="V78" s="78"/>
      <c r="W78" s="78"/>
      <c r="X78" s="78"/>
      <c r="Y78" s="78"/>
      <c r="Z78" s="78"/>
    </row>
    <row r="79" spans="1:26" ht="15">
      <c r="A79" s="69"/>
      <c r="B79" s="68" t="s">
        <v>149</v>
      </c>
      <c r="C79" s="70"/>
      <c r="D79" s="78"/>
      <c r="E79" s="78"/>
      <c r="F79" s="78"/>
      <c r="G79" s="78"/>
      <c r="H79" s="78"/>
      <c r="I79" s="78"/>
      <c r="J79" s="78"/>
      <c r="K79" s="78"/>
      <c r="L79" s="78"/>
      <c r="M79" s="78"/>
      <c r="N79" s="78"/>
      <c r="O79" s="78"/>
      <c r="P79" s="78"/>
      <c r="Q79" s="78"/>
      <c r="R79" s="78"/>
      <c r="S79" s="78"/>
      <c r="T79" s="78"/>
      <c r="U79" s="78"/>
      <c r="V79" s="78"/>
      <c r="W79" s="78"/>
      <c r="X79" s="78"/>
      <c r="Y79" s="78"/>
      <c r="Z79" s="78"/>
    </row>
    <row r="80" spans="1:26" ht="66">
      <c r="A80" s="69"/>
      <c r="B80" s="80" t="s">
        <v>150</v>
      </c>
      <c r="C80" s="70"/>
      <c r="D80" s="78"/>
      <c r="E80" s="78"/>
      <c r="F80" s="78"/>
      <c r="G80" s="78"/>
      <c r="H80" s="78"/>
      <c r="I80" s="78"/>
      <c r="J80" s="78"/>
      <c r="K80" s="78"/>
      <c r="L80" s="78"/>
      <c r="M80" s="78"/>
      <c r="N80" s="78"/>
      <c r="O80" s="78"/>
      <c r="P80" s="78"/>
      <c r="Q80" s="78"/>
      <c r="R80" s="78"/>
      <c r="S80" s="78"/>
      <c r="T80" s="78"/>
      <c r="U80" s="78"/>
      <c r="V80" s="78"/>
      <c r="W80" s="78"/>
      <c r="X80" s="78"/>
      <c r="Y80" s="78"/>
      <c r="Z80" s="78"/>
    </row>
    <row r="81" spans="1:26" ht="12.75">
      <c r="A81" s="69"/>
      <c r="B81" s="66"/>
      <c r="C81" s="70"/>
      <c r="D81" s="78"/>
      <c r="E81" s="78"/>
      <c r="F81" s="78"/>
      <c r="G81" s="78"/>
      <c r="H81" s="78"/>
      <c r="I81" s="78"/>
      <c r="J81" s="78"/>
      <c r="K81" s="78"/>
      <c r="L81" s="78"/>
      <c r="M81" s="78"/>
      <c r="N81" s="78"/>
      <c r="O81" s="78"/>
      <c r="P81" s="78"/>
      <c r="Q81" s="78"/>
      <c r="R81" s="78"/>
      <c r="S81" s="78"/>
      <c r="T81" s="78"/>
      <c r="U81" s="78"/>
      <c r="V81" s="78"/>
      <c r="W81" s="78"/>
      <c r="X81" s="78"/>
      <c r="Y81" s="78"/>
      <c r="Z81" s="78"/>
    </row>
    <row r="82" spans="1:26" ht="12.75">
      <c r="A82" s="69"/>
      <c r="B82" s="66"/>
      <c r="C82" s="70"/>
      <c r="D82" s="78"/>
      <c r="E82" s="78"/>
      <c r="F82" s="78"/>
      <c r="G82" s="78"/>
      <c r="H82" s="78"/>
      <c r="I82" s="78"/>
      <c r="J82" s="78"/>
      <c r="K82" s="78"/>
      <c r="L82" s="78"/>
      <c r="M82" s="78"/>
      <c r="N82" s="78"/>
      <c r="O82" s="78"/>
      <c r="P82" s="78"/>
      <c r="Q82" s="78"/>
      <c r="R82" s="78"/>
      <c r="S82" s="78"/>
      <c r="T82" s="78"/>
      <c r="U82" s="78"/>
      <c r="V82" s="78"/>
      <c r="W82" s="78"/>
      <c r="X82" s="78"/>
      <c r="Y82" s="78"/>
      <c r="Z82" s="78"/>
    </row>
    <row r="83" spans="1:26" ht="12.75">
      <c r="A83" s="69"/>
      <c r="B83" s="66"/>
      <c r="C83" s="70"/>
      <c r="D83" s="78"/>
      <c r="E83" s="78"/>
      <c r="F83" s="78"/>
      <c r="G83" s="78"/>
      <c r="H83" s="78"/>
      <c r="I83" s="78"/>
      <c r="J83" s="78"/>
      <c r="K83" s="78"/>
      <c r="L83" s="78"/>
      <c r="M83" s="78"/>
      <c r="N83" s="78"/>
      <c r="O83" s="78"/>
      <c r="P83" s="78"/>
      <c r="Q83" s="78"/>
      <c r="R83" s="78"/>
      <c r="S83" s="78"/>
      <c r="T83" s="78"/>
      <c r="U83" s="78"/>
      <c r="V83" s="78"/>
      <c r="W83" s="78"/>
      <c r="X83" s="78"/>
      <c r="Y83" s="78"/>
      <c r="Z83" s="78"/>
    </row>
    <row r="84" spans="1:26" ht="12.75">
      <c r="A84" s="69"/>
      <c r="B84" s="66"/>
      <c r="C84" s="70"/>
      <c r="D84" s="78"/>
      <c r="E84" s="78"/>
      <c r="F84" s="78"/>
      <c r="G84" s="78"/>
      <c r="H84" s="78"/>
      <c r="I84" s="78"/>
      <c r="J84" s="78"/>
      <c r="K84" s="78"/>
      <c r="L84" s="78"/>
      <c r="M84" s="78"/>
      <c r="N84" s="78"/>
      <c r="O84" s="78"/>
      <c r="P84" s="78"/>
      <c r="Q84" s="78"/>
      <c r="R84" s="78"/>
      <c r="S84" s="78"/>
      <c r="T84" s="78"/>
      <c r="U84" s="78"/>
      <c r="V84" s="78"/>
      <c r="W84" s="78"/>
      <c r="X84" s="78"/>
      <c r="Y84" s="78"/>
      <c r="Z84" s="78"/>
    </row>
    <row r="85" spans="1:26" ht="12.75">
      <c r="A85" s="69"/>
      <c r="B85" s="66"/>
      <c r="C85" s="70"/>
      <c r="D85" s="78"/>
      <c r="E85" s="78"/>
      <c r="F85" s="78"/>
      <c r="G85" s="78"/>
      <c r="H85" s="78"/>
      <c r="I85" s="78"/>
      <c r="J85" s="78"/>
      <c r="K85" s="78"/>
      <c r="L85" s="78"/>
      <c r="M85" s="78"/>
      <c r="N85" s="78"/>
      <c r="O85" s="78"/>
      <c r="P85" s="78"/>
      <c r="Q85" s="78"/>
      <c r="R85" s="78"/>
      <c r="S85" s="78"/>
      <c r="T85" s="78"/>
      <c r="U85" s="78"/>
      <c r="V85" s="78"/>
      <c r="W85" s="78"/>
      <c r="X85" s="78"/>
      <c r="Y85" s="78"/>
      <c r="Z85" s="78"/>
    </row>
    <row r="86" spans="1:26" ht="12.75">
      <c r="A86" s="69"/>
      <c r="B86" s="66"/>
      <c r="C86" s="70"/>
      <c r="D86" s="78"/>
      <c r="E86" s="78"/>
      <c r="F86" s="78"/>
      <c r="G86" s="78"/>
      <c r="H86" s="78"/>
      <c r="I86" s="78"/>
      <c r="J86" s="78"/>
      <c r="K86" s="78"/>
      <c r="L86" s="78"/>
      <c r="M86" s="78"/>
      <c r="N86" s="78"/>
      <c r="O86" s="78"/>
      <c r="P86" s="78"/>
      <c r="Q86" s="78"/>
      <c r="R86" s="78"/>
      <c r="S86" s="78"/>
      <c r="T86" s="78"/>
      <c r="U86" s="78"/>
      <c r="V86" s="78"/>
      <c r="W86" s="78"/>
      <c r="X86" s="78"/>
      <c r="Y86" s="78"/>
      <c r="Z86" s="78"/>
    </row>
    <row r="87" spans="1:26" ht="12.75">
      <c r="A87" s="69"/>
      <c r="B87" s="66"/>
      <c r="C87" s="70"/>
      <c r="D87" s="78"/>
      <c r="E87" s="78"/>
      <c r="F87" s="78"/>
      <c r="G87" s="78"/>
      <c r="H87" s="78"/>
      <c r="I87" s="78"/>
      <c r="J87" s="78"/>
      <c r="K87" s="78"/>
      <c r="L87" s="78"/>
      <c r="M87" s="78"/>
      <c r="N87" s="78"/>
      <c r="O87" s="78"/>
      <c r="P87" s="78"/>
      <c r="Q87" s="78"/>
      <c r="R87" s="78"/>
      <c r="S87" s="78"/>
      <c r="T87" s="78"/>
      <c r="U87" s="78"/>
      <c r="V87" s="78"/>
      <c r="W87" s="78"/>
      <c r="X87" s="78"/>
      <c r="Y87" s="78"/>
      <c r="Z87" s="78"/>
    </row>
    <row r="88" spans="1:26" ht="12.75">
      <c r="A88" s="69"/>
      <c r="B88" s="66"/>
      <c r="C88" s="70"/>
      <c r="D88" s="78"/>
      <c r="E88" s="78"/>
      <c r="F88" s="78"/>
      <c r="G88" s="78"/>
      <c r="H88" s="78"/>
      <c r="I88" s="78"/>
      <c r="J88" s="78"/>
      <c r="K88" s="78"/>
      <c r="L88" s="78"/>
      <c r="M88" s="78"/>
      <c r="N88" s="78"/>
      <c r="O88" s="78"/>
      <c r="P88" s="78"/>
      <c r="Q88" s="78"/>
      <c r="R88" s="78"/>
      <c r="S88" s="78"/>
      <c r="T88" s="78"/>
      <c r="U88" s="78"/>
      <c r="V88" s="78"/>
      <c r="W88" s="78"/>
      <c r="X88" s="78"/>
      <c r="Y88" s="78"/>
      <c r="Z88" s="78"/>
    </row>
    <row r="89" spans="1:26" ht="12.75">
      <c r="A89" s="69"/>
      <c r="B89" s="66"/>
      <c r="C89" s="70"/>
      <c r="D89" s="78"/>
      <c r="E89" s="78"/>
      <c r="F89" s="78"/>
      <c r="G89" s="78"/>
      <c r="H89" s="78"/>
      <c r="I89" s="78"/>
      <c r="J89" s="78"/>
      <c r="K89" s="78"/>
      <c r="L89" s="78"/>
      <c r="M89" s="78"/>
      <c r="N89" s="78"/>
      <c r="O89" s="78"/>
      <c r="P89" s="78"/>
      <c r="Q89" s="78"/>
      <c r="R89" s="78"/>
      <c r="S89" s="78"/>
      <c r="T89" s="78"/>
      <c r="U89" s="78"/>
      <c r="V89" s="78"/>
      <c r="W89" s="78"/>
      <c r="X89" s="78"/>
      <c r="Y89" s="78"/>
      <c r="Z89" s="78"/>
    </row>
    <row r="90" spans="1:26" ht="12.75">
      <c r="A90" s="69"/>
      <c r="B90" s="66"/>
      <c r="C90" s="70"/>
      <c r="D90" s="78"/>
      <c r="E90" s="78"/>
      <c r="F90" s="78"/>
      <c r="G90" s="78"/>
      <c r="H90" s="78"/>
      <c r="I90" s="78"/>
      <c r="J90" s="78"/>
      <c r="K90" s="78"/>
      <c r="L90" s="78"/>
      <c r="M90" s="78"/>
      <c r="N90" s="78"/>
      <c r="O90" s="78"/>
      <c r="P90" s="78"/>
      <c r="Q90" s="78"/>
      <c r="R90" s="78"/>
      <c r="S90" s="78"/>
      <c r="T90" s="78"/>
      <c r="U90" s="78"/>
      <c r="V90" s="78"/>
      <c r="W90" s="78"/>
      <c r="X90" s="78"/>
      <c r="Y90" s="78"/>
      <c r="Z90" s="78"/>
    </row>
    <row r="91" spans="1:26" ht="12.75">
      <c r="A91" s="69"/>
      <c r="B91" s="66"/>
      <c r="C91" s="70"/>
      <c r="D91" s="78"/>
      <c r="E91" s="78"/>
      <c r="F91" s="78"/>
      <c r="G91" s="78"/>
      <c r="H91" s="78"/>
      <c r="I91" s="78"/>
      <c r="J91" s="78"/>
      <c r="K91" s="78"/>
      <c r="L91" s="78"/>
      <c r="M91" s="78"/>
      <c r="N91" s="78"/>
      <c r="O91" s="78"/>
      <c r="P91" s="78"/>
      <c r="Q91" s="78"/>
      <c r="R91" s="78"/>
      <c r="S91" s="78"/>
      <c r="T91" s="78"/>
      <c r="U91" s="78"/>
      <c r="V91" s="78"/>
      <c r="W91" s="78"/>
      <c r="X91" s="78"/>
      <c r="Y91" s="78"/>
      <c r="Z91" s="78"/>
    </row>
    <row r="92" spans="1:26" ht="12.75">
      <c r="A92" s="69"/>
      <c r="B92" s="66"/>
      <c r="C92" s="70"/>
      <c r="D92" s="78"/>
      <c r="E92" s="78"/>
      <c r="F92" s="78"/>
      <c r="G92" s="78"/>
      <c r="H92" s="78"/>
      <c r="I92" s="78"/>
      <c r="J92" s="78"/>
      <c r="K92" s="78"/>
      <c r="L92" s="78"/>
      <c r="M92" s="78"/>
      <c r="N92" s="78"/>
      <c r="O92" s="78"/>
      <c r="P92" s="78"/>
      <c r="Q92" s="78"/>
      <c r="R92" s="78"/>
      <c r="S92" s="78"/>
      <c r="T92" s="78"/>
      <c r="U92" s="78"/>
      <c r="V92" s="78"/>
      <c r="W92" s="78"/>
      <c r="X92" s="78"/>
      <c r="Y92" s="78"/>
      <c r="Z92" s="78"/>
    </row>
    <row r="93" spans="1:26" ht="12.75">
      <c r="A93" s="69"/>
      <c r="B93" s="66"/>
      <c r="C93" s="70"/>
      <c r="D93" s="78"/>
      <c r="E93" s="78"/>
      <c r="F93" s="78"/>
      <c r="G93" s="78"/>
      <c r="H93" s="78"/>
      <c r="I93" s="78"/>
      <c r="J93" s="78"/>
      <c r="K93" s="78"/>
      <c r="L93" s="78"/>
      <c r="M93" s="78"/>
      <c r="N93" s="78"/>
      <c r="O93" s="78"/>
      <c r="P93" s="78"/>
      <c r="Q93" s="78"/>
      <c r="R93" s="78"/>
      <c r="S93" s="78"/>
      <c r="T93" s="78"/>
      <c r="U93" s="78"/>
      <c r="V93" s="78"/>
      <c r="W93" s="78"/>
      <c r="X93" s="78"/>
      <c r="Y93" s="78"/>
      <c r="Z93" s="78"/>
    </row>
    <row r="94" spans="1:26" ht="12.75">
      <c r="A94" s="69"/>
      <c r="B94" s="66"/>
      <c r="C94" s="70"/>
      <c r="D94" s="78"/>
      <c r="E94" s="78"/>
      <c r="F94" s="78"/>
      <c r="G94" s="78"/>
      <c r="H94" s="78"/>
      <c r="I94" s="78"/>
      <c r="J94" s="78"/>
      <c r="K94" s="78"/>
      <c r="L94" s="78"/>
      <c r="M94" s="78"/>
      <c r="N94" s="78"/>
      <c r="O94" s="78"/>
      <c r="P94" s="78"/>
      <c r="Q94" s="78"/>
      <c r="R94" s="78"/>
      <c r="S94" s="78"/>
      <c r="T94" s="78"/>
      <c r="U94" s="78"/>
      <c r="V94" s="78"/>
      <c r="W94" s="78"/>
      <c r="X94" s="78"/>
      <c r="Y94" s="78"/>
      <c r="Z94" s="78"/>
    </row>
    <row r="95" spans="1:26" ht="12.75">
      <c r="A95" s="69"/>
      <c r="B95" s="66"/>
      <c r="C95" s="70"/>
      <c r="D95" s="78"/>
      <c r="E95" s="78"/>
      <c r="F95" s="78"/>
      <c r="G95" s="78"/>
      <c r="H95" s="78"/>
      <c r="I95" s="78"/>
      <c r="J95" s="78"/>
      <c r="K95" s="78"/>
      <c r="L95" s="78"/>
      <c r="M95" s="78"/>
      <c r="N95" s="78"/>
      <c r="O95" s="78"/>
      <c r="P95" s="78"/>
      <c r="Q95" s="78"/>
      <c r="R95" s="78"/>
      <c r="S95" s="78"/>
      <c r="T95" s="78"/>
      <c r="U95" s="78"/>
      <c r="V95" s="78"/>
      <c r="W95" s="78"/>
      <c r="X95" s="78"/>
      <c r="Y95" s="78"/>
      <c r="Z95" s="78"/>
    </row>
    <row r="96" spans="1:26" ht="12.75">
      <c r="A96" s="69"/>
      <c r="B96" s="66"/>
      <c r="C96" s="70"/>
      <c r="D96" s="78"/>
      <c r="E96" s="78"/>
      <c r="F96" s="78"/>
      <c r="G96" s="78"/>
      <c r="H96" s="78"/>
      <c r="I96" s="78"/>
      <c r="J96" s="78"/>
      <c r="K96" s="78"/>
      <c r="L96" s="78"/>
      <c r="M96" s="78"/>
      <c r="N96" s="78"/>
      <c r="O96" s="78"/>
      <c r="P96" s="78"/>
      <c r="Q96" s="78"/>
      <c r="R96" s="78"/>
      <c r="S96" s="78"/>
      <c r="T96" s="78"/>
      <c r="U96" s="78"/>
      <c r="V96" s="78"/>
      <c r="W96" s="78"/>
      <c r="X96" s="78"/>
      <c r="Y96" s="78"/>
      <c r="Z96" s="78"/>
    </row>
    <row r="97" spans="1:26" ht="12.75">
      <c r="A97" s="69"/>
      <c r="B97" s="66"/>
      <c r="C97" s="70"/>
      <c r="D97" s="78"/>
      <c r="E97" s="78"/>
      <c r="F97" s="78"/>
      <c r="G97" s="78"/>
      <c r="H97" s="78"/>
      <c r="I97" s="78"/>
      <c r="J97" s="78"/>
      <c r="K97" s="78"/>
      <c r="L97" s="78"/>
      <c r="M97" s="78"/>
      <c r="N97" s="78"/>
      <c r="O97" s="78"/>
      <c r="P97" s="78"/>
      <c r="Q97" s="78"/>
      <c r="R97" s="78"/>
      <c r="S97" s="78"/>
      <c r="T97" s="78"/>
      <c r="U97" s="78"/>
      <c r="V97" s="78"/>
      <c r="W97" s="78"/>
      <c r="X97" s="78"/>
      <c r="Y97" s="78"/>
      <c r="Z97" s="78"/>
    </row>
    <row r="98" spans="1:26" ht="12.75">
      <c r="A98" s="69"/>
      <c r="B98" s="66"/>
      <c r="C98" s="70"/>
      <c r="D98" s="78"/>
      <c r="E98" s="78"/>
      <c r="F98" s="78"/>
      <c r="G98" s="78"/>
      <c r="H98" s="78"/>
      <c r="I98" s="78"/>
      <c r="J98" s="78"/>
      <c r="K98" s="78"/>
      <c r="L98" s="78"/>
      <c r="M98" s="78"/>
      <c r="N98" s="78"/>
      <c r="O98" s="78"/>
      <c r="P98" s="78"/>
      <c r="Q98" s="78"/>
      <c r="R98" s="78"/>
      <c r="S98" s="78"/>
      <c r="T98" s="78"/>
      <c r="U98" s="78"/>
      <c r="V98" s="78"/>
      <c r="W98" s="78"/>
      <c r="X98" s="78"/>
      <c r="Y98" s="78"/>
      <c r="Z98" s="78"/>
    </row>
    <row r="99" spans="1:26" ht="12.75">
      <c r="A99" s="69"/>
      <c r="B99" s="66"/>
      <c r="C99" s="70"/>
      <c r="D99" s="78"/>
      <c r="E99" s="78"/>
      <c r="F99" s="78"/>
      <c r="G99" s="78"/>
      <c r="H99" s="78"/>
      <c r="I99" s="78"/>
      <c r="J99" s="78"/>
      <c r="K99" s="78"/>
      <c r="L99" s="78"/>
      <c r="M99" s="78"/>
      <c r="N99" s="78"/>
      <c r="O99" s="78"/>
      <c r="P99" s="78"/>
      <c r="Q99" s="78"/>
      <c r="R99" s="78"/>
      <c r="S99" s="78"/>
      <c r="T99" s="78"/>
      <c r="U99" s="78"/>
      <c r="V99" s="78"/>
      <c r="W99" s="78"/>
      <c r="X99" s="78"/>
      <c r="Y99" s="78"/>
      <c r="Z99" s="78"/>
    </row>
    <row r="100" spans="1:26" ht="12.75">
      <c r="A100" s="69"/>
      <c r="B100" s="66"/>
      <c r="C100" s="70"/>
      <c r="D100" s="78"/>
      <c r="E100" s="78"/>
      <c r="F100" s="78"/>
      <c r="G100" s="78"/>
      <c r="H100" s="78"/>
      <c r="I100" s="78"/>
      <c r="J100" s="78"/>
      <c r="K100" s="78"/>
      <c r="L100" s="78"/>
      <c r="M100" s="78"/>
      <c r="N100" s="78"/>
      <c r="O100" s="78"/>
      <c r="P100" s="78"/>
      <c r="Q100" s="78"/>
      <c r="R100" s="78"/>
      <c r="S100" s="78"/>
      <c r="T100" s="78"/>
      <c r="U100" s="78"/>
      <c r="V100" s="78"/>
      <c r="W100" s="78"/>
      <c r="X100" s="78"/>
      <c r="Y100" s="78"/>
      <c r="Z100" s="78"/>
    </row>
    <row r="101" spans="1:26" ht="12.75">
      <c r="A101" s="69"/>
      <c r="B101" s="66"/>
      <c r="C101" s="70"/>
      <c r="D101" s="78"/>
      <c r="E101" s="78"/>
      <c r="F101" s="78"/>
      <c r="G101" s="78"/>
      <c r="H101" s="78"/>
      <c r="I101" s="78"/>
      <c r="J101" s="78"/>
      <c r="K101" s="78"/>
      <c r="L101" s="78"/>
      <c r="M101" s="78"/>
      <c r="N101" s="78"/>
      <c r="O101" s="78"/>
      <c r="P101" s="78"/>
      <c r="Q101" s="78"/>
      <c r="R101" s="78"/>
      <c r="S101" s="78"/>
      <c r="T101" s="78"/>
      <c r="U101" s="78"/>
      <c r="V101" s="78"/>
      <c r="W101" s="78"/>
      <c r="X101" s="78"/>
      <c r="Y101" s="78"/>
      <c r="Z101" s="78"/>
    </row>
    <row r="102" spans="1:26" ht="12.75">
      <c r="A102" s="69"/>
      <c r="B102" s="66"/>
      <c r="C102" s="70"/>
      <c r="D102" s="78"/>
      <c r="E102" s="78"/>
      <c r="F102" s="78"/>
      <c r="G102" s="78"/>
      <c r="H102" s="78"/>
      <c r="I102" s="78"/>
      <c r="J102" s="78"/>
      <c r="K102" s="78"/>
      <c r="L102" s="78"/>
      <c r="M102" s="78"/>
      <c r="N102" s="78"/>
      <c r="O102" s="78"/>
      <c r="P102" s="78"/>
      <c r="Q102" s="78"/>
      <c r="R102" s="78"/>
      <c r="S102" s="78"/>
      <c r="T102" s="78"/>
      <c r="U102" s="78"/>
      <c r="V102" s="78"/>
      <c r="W102" s="78"/>
      <c r="X102" s="78"/>
      <c r="Y102" s="78"/>
      <c r="Z102" s="78"/>
    </row>
    <row r="103" spans="1:26" ht="12.75">
      <c r="A103" s="69"/>
      <c r="B103" s="66"/>
      <c r="C103" s="70"/>
      <c r="D103" s="78"/>
      <c r="E103" s="78"/>
      <c r="F103" s="78"/>
      <c r="G103" s="78"/>
      <c r="H103" s="78"/>
      <c r="I103" s="78"/>
      <c r="J103" s="78"/>
      <c r="K103" s="78"/>
      <c r="L103" s="78"/>
      <c r="M103" s="78"/>
      <c r="N103" s="78"/>
      <c r="O103" s="78"/>
      <c r="P103" s="78"/>
      <c r="Q103" s="78"/>
      <c r="R103" s="78"/>
      <c r="S103" s="78"/>
      <c r="T103" s="78"/>
      <c r="U103" s="78"/>
      <c r="V103" s="78"/>
      <c r="W103" s="78"/>
      <c r="X103" s="78"/>
      <c r="Y103" s="78"/>
      <c r="Z103" s="78"/>
    </row>
    <row r="104" spans="1:26" ht="12.75">
      <c r="A104" s="69"/>
      <c r="B104" s="66"/>
      <c r="C104" s="70"/>
      <c r="D104" s="78"/>
      <c r="E104" s="78"/>
      <c r="F104" s="78"/>
      <c r="G104" s="78"/>
      <c r="H104" s="78"/>
      <c r="I104" s="78"/>
      <c r="J104" s="78"/>
      <c r="K104" s="78"/>
      <c r="L104" s="78"/>
      <c r="M104" s="78"/>
      <c r="N104" s="78"/>
      <c r="O104" s="78"/>
      <c r="P104" s="78"/>
      <c r="Q104" s="78"/>
      <c r="R104" s="78"/>
      <c r="S104" s="78"/>
      <c r="T104" s="78"/>
      <c r="U104" s="78"/>
      <c r="V104" s="78"/>
      <c r="W104" s="78"/>
      <c r="X104" s="78"/>
      <c r="Y104" s="78"/>
      <c r="Z104" s="78"/>
    </row>
    <row r="105" spans="1:26" ht="12.75">
      <c r="A105" s="69"/>
      <c r="B105" s="66"/>
      <c r="C105" s="70"/>
      <c r="D105" s="78"/>
      <c r="E105" s="78"/>
      <c r="F105" s="78"/>
      <c r="G105" s="78"/>
      <c r="H105" s="78"/>
      <c r="I105" s="78"/>
      <c r="J105" s="78"/>
      <c r="K105" s="78"/>
      <c r="L105" s="78"/>
      <c r="M105" s="78"/>
      <c r="N105" s="78"/>
      <c r="O105" s="78"/>
      <c r="P105" s="78"/>
      <c r="Q105" s="78"/>
      <c r="R105" s="78"/>
      <c r="S105" s="78"/>
      <c r="T105" s="78"/>
      <c r="U105" s="78"/>
      <c r="V105" s="78"/>
      <c r="W105" s="78"/>
      <c r="X105" s="78"/>
      <c r="Y105" s="78"/>
      <c r="Z105" s="78"/>
    </row>
    <row r="106" spans="1:26" ht="12.75">
      <c r="A106" s="69"/>
      <c r="B106" s="66"/>
      <c r="C106" s="70"/>
      <c r="D106" s="78"/>
      <c r="E106" s="78"/>
      <c r="F106" s="78"/>
      <c r="G106" s="78"/>
      <c r="H106" s="78"/>
      <c r="I106" s="78"/>
      <c r="J106" s="78"/>
      <c r="K106" s="78"/>
      <c r="L106" s="78"/>
      <c r="M106" s="78"/>
      <c r="N106" s="78"/>
      <c r="O106" s="78"/>
      <c r="P106" s="78"/>
      <c r="Q106" s="78"/>
      <c r="R106" s="78"/>
      <c r="S106" s="78"/>
      <c r="T106" s="78"/>
      <c r="U106" s="78"/>
      <c r="V106" s="78"/>
      <c r="W106" s="78"/>
      <c r="X106" s="78"/>
      <c r="Y106" s="78"/>
      <c r="Z106" s="78"/>
    </row>
    <row r="107" spans="1:26" ht="12.75">
      <c r="A107" s="69"/>
      <c r="B107" s="66"/>
      <c r="C107" s="70"/>
      <c r="D107" s="78"/>
      <c r="E107" s="78"/>
      <c r="F107" s="78"/>
      <c r="G107" s="78"/>
      <c r="H107" s="78"/>
      <c r="I107" s="78"/>
      <c r="J107" s="78"/>
      <c r="K107" s="78"/>
      <c r="L107" s="78"/>
      <c r="M107" s="78"/>
      <c r="N107" s="78"/>
      <c r="O107" s="78"/>
      <c r="P107" s="78"/>
      <c r="Q107" s="78"/>
      <c r="R107" s="78"/>
      <c r="S107" s="78"/>
      <c r="T107" s="78"/>
      <c r="U107" s="78"/>
      <c r="V107" s="78"/>
      <c r="W107" s="78"/>
      <c r="X107" s="78"/>
      <c r="Y107" s="78"/>
      <c r="Z107" s="78"/>
    </row>
    <row r="108" spans="1:26" ht="12.75">
      <c r="A108" s="69"/>
      <c r="B108" s="66"/>
      <c r="C108" s="70"/>
      <c r="D108" s="78"/>
      <c r="E108" s="78"/>
      <c r="F108" s="78"/>
      <c r="G108" s="78"/>
      <c r="H108" s="78"/>
      <c r="I108" s="78"/>
      <c r="J108" s="78"/>
      <c r="K108" s="78"/>
      <c r="L108" s="78"/>
      <c r="M108" s="78"/>
      <c r="N108" s="78"/>
      <c r="O108" s="78"/>
      <c r="P108" s="78"/>
      <c r="Q108" s="78"/>
      <c r="R108" s="78"/>
      <c r="S108" s="78"/>
      <c r="T108" s="78"/>
      <c r="U108" s="78"/>
      <c r="V108" s="78"/>
      <c r="W108" s="78"/>
      <c r="X108" s="78"/>
      <c r="Y108" s="78"/>
      <c r="Z108" s="78"/>
    </row>
    <row r="109" spans="1:26" ht="12.75">
      <c r="A109" s="69"/>
      <c r="B109" s="66"/>
      <c r="C109" s="70"/>
      <c r="D109" s="78"/>
      <c r="E109" s="78"/>
      <c r="F109" s="78"/>
      <c r="G109" s="78"/>
      <c r="H109" s="78"/>
      <c r="I109" s="78"/>
      <c r="J109" s="78"/>
      <c r="K109" s="78"/>
      <c r="L109" s="78"/>
      <c r="M109" s="78"/>
      <c r="N109" s="78"/>
      <c r="O109" s="78"/>
      <c r="P109" s="78"/>
      <c r="Q109" s="78"/>
      <c r="R109" s="78"/>
      <c r="S109" s="78"/>
      <c r="T109" s="78"/>
      <c r="U109" s="78"/>
      <c r="V109" s="78"/>
      <c r="W109" s="78"/>
      <c r="X109" s="78"/>
      <c r="Y109" s="78"/>
      <c r="Z109" s="78"/>
    </row>
    <row r="110" spans="1:26" ht="12.75">
      <c r="A110" s="69"/>
      <c r="B110" s="66"/>
      <c r="C110" s="70"/>
      <c r="D110" s="78"/>
      <c r="E110" s="78"/>
      <c r="F110" s="78"/>
      <c r="G110" s="78"/>
      <c r="H110" s="78"/>
      <c r="I110" s="78"/>
      <c r="J110" s="78"/>
      <c r="K110" s="78"/>
      <c r="L110" s="78"/>
      <c r="M110" s="78"/>
      <c r="N110" s="78"/>
      <c r="O110" s="78"/>
      <c r="P110" s="78"/>
      <c r="Q110" s="78"/>
      <c r="R110" s="78"/>
      <c r="S110" s="78"/>
      <c r="T110" s="78"/>
      <c r="U110" s="78"/>
      <c r="V110" s="78"/>
      <c r="W110" s="78"/>
      <c r="X110" s="78"/>
      <c r="Y110" s="78"/>
      <c r="Z110" s="78"/>
    </row>
    <row r="111" spans="1:26" ht="12.75">
      <c r="A111" s="69"/>
      <c r="B111" s="66"/>
      <c r="C111" s="70"/>
      <c r="D111" s="78"/>
      <c r="E111" s="78"/>
      <c r="F111" s="78"/>
      <c r="G111" s="78"/>
      <c r="H111" s="78"/>
      <c r="I111" s="78"/>
      <c r="J111" s="78"/>
      <c r="K111" s="78"/>
      <c r="L111" s="78"/>
      <c r="M111" s="78"/>
      <c r="N111" s="78"/>
      <c r="O111" s="78"/>
      <c r="P111" s="78"/>
      <c r="Q111" s="78"/>
      <c r="R111" s="78"/>
      <c r="S111" s="78"/>
      <c r="T111" s="78"/>
      <c r="U111" s="78"/>
      <c r="V111" s="78"/>
      <c r="W111" s="78"/>
      <c r="X111" s="78"/>
      <c r="Y111" s="78"/>
      <c r="Z111" s="78"/>
    </row>
    <row r="112" spans="1:26" ht="12.75">
      <c r="A112" s="69"/>
      <c r="B112" s="66"/>
      <c r="C112" s="70"/>
      <c r="D112" s="78"/>
      <c r="E112" s="78"/>
      <c r="F112" s="78"/>
      <c r="G112" s="78"/>
      <c r="H112" s="78"/>
      <c r="I112" s="78"/>
      <c r="J112" s="78"/>
      <c r="K112" s="78"/>
      <c r="L112" s="78"/>
      <c r="M112" s="78"/>
      <c r="N112" s="78"/>
      <c r="O112" s="78"/>
      <c r="P112" s="78"/>
      <c r="Q112" s="78"/>
      <c r="R112" s="78"/>
      <c r="S112" s="78"/>
      <c r="T112" s="78"/>
      <c r="U112" s="78"/>
      <c r="V112" s="78"/>
      <c r="W112" s="78"/>
      <c r="X112" s="78"/>
      <c r="Y112" s="78"/>
      <c r="Z112" s="78"/>
    </row>
    <row r="113" spans="1:26" ht="12.75">
      <c r="A113" s="69"/>
      <c r="B113" s="66"/>
      <c r="C113" s="70"/>
      <c r="D113" s="78"/>
      <c r="E113" s="78"/>
      <c r="F113" s="78"/>
      <c r="G113" s="78"/>
      <c r="H113" s="78"/>
      <c r="I113" s="78"/>
      <c r="J113" s="78"/>
      <c r="K113" s="78"/>
      <c r="L113" s="78"/>
      <c r="M113" s="78"/>
      <c r="N113" s="78"/>
      <c r="O113" s="78"/>
      <c r="P113" s="78"/>
      <c r="Q113" s="78"/>
      <c r="R113" s="78"/>
      <c r="S113" s="78"/>
      <c r="T113" s="78"/>
      <c r="U113" s="78"/>
      <c r="V113" s="78"/>
      <c r="W113" s="78"/>
      <c r="X113" s="78"/>
      <c r="Y113" s="78"/>
      <c r="Z113" s="78"/>
    </row>
    <row r="114" spans="1:26" ht="12.75">
      <c r="A114" s="69"/>
      <c r="B114" s="66"/>
      <c r="C114" s="70"/>
      <c r="D114" s="78"/>
      <c r="E114" s="78"/>
      <c r="F114" s="78"/>
      <c r="G114" s="78"/>
      <c r="H114" s="78"/>
      <c r="I114" s="78"/>
      <c r="J114" s="78"/>
      <c r="K114" s="78"/>
      <c r="L114" s="78"/>
      <c r="M114" s="78"/>
      <c r="N114" s="78"/>
      <c r="O114" s="78"/>
      <c r="P114" s="78"/>
      <c r="Q114" s="78"/>
      <c r="R114" s="78"/>
      <c r="S114" s="78"/>
      <c r="T114" s="78"/>
      <c r="U114" s="78"/>
      <c r="V114" s="78"/>
      <c r="W114" s="78"/>
      <c r="X114" s="78"/>
      <c r="Y114" s="78"/>
      <c r="Z114" s="78"/>
    </row>
    <row r="115" spans="1:26" ht="12.75">
      <c r="A115" s="69"/>
      <c r="B115" s="66"/>
      <c r="C115" s="70"/>
      <c r="D115" s="78"/>
      <c r="E115" s="78"/>
      <c r="F115" s="78"/>
      <c r="G115" s="78"/>
      <c r="H115" s="78"/>
      <c r="I115" s="78"/>
      <c r="J115" s="78"/>
      <c r="K115" s="78"/>
      <c r="L115" s="78"/>
      <c r="M115" s="78"/>
      <c r="N115" s="78"/>
      <c r="O115" s="78"/>
      <c r="P115" s="78"/>
      <c r="Q115" s="78"/>
      <c r="R115" s="78"/>
      <c r="S115" s="78"/>
      <c r="T115" s="78"/>
      <c r="U115" s="78"/>
      <c r="V115" s="78"/>
      <c r="W115" s="78"/>
      <c r="X115" s="78"/>
      <c r="Y115" s="78"/>
      <c r="Z115" s="78"/>
    </row>
    <row r="116" spans="1:26" ht="12.75">
      <c r="A116" s="69"/>
      <c r="B116" s="66"/>
      <c r="C116" s="70"/>
      <c r="D116" s="78"/>
      <c r="E116" s="78"/>
      <c r="F116" s="78"/>
      <c r="G116" s="78"/>
      <c r="H116" s="78"/>
      <c r="I116" s="78"/>
      <c r="J116" s="78"/>
      <c r="K116" s="78"/>
      <c r="L116" s="78"/>
      <c r="M116" s="78"/>
      <c r="N116" s="78"/>
      <c r="O116" s="78"/>
      <c r="P116" s="78"/>
      <c r="Q116" s="78"/>
      <c r="R116" s="78"/>
      <c r="S116" s="78"/>
      <c r="T116" s="78"/>
      <c r="U116" s="78"/>
      <c r="V116" s="78"/>
      <c r="W116" s="78"/>
      <c r="X116" s="78"/>
      <c r="Y116" s="78"/>
      <c r="Z116" s="78"/>
    </row>
    <row r="117" spans="1:26" ht="12.75">
      <c r="A117" s="69"/>
      <c r="B117" s="66"/>
      <c r="C117" s="70"/>
      <c r="D117" s="78"/>
      <c r="E117" s="78"/>
      <c r="F117" s="78"/>
      <c r="G117" s="78"/>
      <c r="H117" s="78"/>
      <c r="I117" s="78"/>
      <c r="J117" s="78"/>
      <c r="K117" s="78"/>
      <c r="L117" s="78"/>
      <c r="M117" s="78"/>
      <c r="N117" s="78"/>
      <c r="O117" s="78"/>
      <c r="P117" s="78"/>
      <c r="Q117" s="78"/>
      <c r="R117" s="78"/>
      <c r="S117" s="78"/>
      <c r="T117" s="78"/>
      <c r="U117" s="78"/>
      <c r="V117" s="78"/>
      <c r="W117" s="78"/>
      <c r="X117" s="78"/>
      <c r="Y117" s="78"/>
      <c r="Z117" s="78"/>
    </row>
    <row r="118" spans="1:26" ht="12.75">
      <c r="A118" s="69"/>
      <c r="B118" s="66"/>
      <c r="C118" s="70"/>
      <c r="D118" s="78"/>
      <c r="E118" s="78"/>
      <c r="F118" s="78"/>
      <c r="G118" s="78"/>
      <c r="H118" s="78"/>
      <c r="I118" s="78"/>
      <c r="J118" s="78"/>
      <c r="K118" s="78"/>
      <c r="L118" s="78"/>
      <c r="M118" s="78"/>
      <c r="N118" s="78"/>
      <c r="O118" s="78"/>
      <c r="P118" s="78"/>
      <c r="Q118" s="78"/>
      <c r="R118" s="78"/>
      <c r="S118" s="78"/>
      <c r="T118" s="78"/>
      <c r="U118" s="78"/>
      <c r="V118" s="78"/>
      <c r="W118" s="78"/>
      <c r="X118" s="78"/>
      <c r="Y118" s="78"/>
      <c r="Z118" s="78"/>
    </row>
    <row r="119" spans="1:26" ht="12.75">
      <c r="A119" s="69"/>
      <c r="B119" s="66"/>
      <c r="C119" s="70"/>
      <c r="D119" s="78"/>
      <c r="E119" s="78"/>
      <c r="F119" s="78"/>
      <c r="G119" s="78"/>
      <c r="H119" s="78"/>
      <c r="I119" s="78"/>
      <c r="J119" s="78"/>
      <c r="K119" s="78"/>
      <c r="L119" s="78"/>
      <c r="M119" s="78"/>
      <c r="N119" s="78"/>
      <c r="O119" s="78"/>
      <c r="P119" s="78"/>
      <c r="Q119" s="78"/>
      <c r="R119" s="78"/>
      <c r="S119" s="78"/>
      <c r="T119" s="78"/>
      <c r="U119" s="78"/>
      <c r="V119" s="78"/>
      <c r="W119" s="78"/>
      <c r="X119" s="78"/>
      <c r="Y119" s="78"/>
      <c r="Z119" s="78"/>
    </row>
    <row r="120" spans="1:26" ht="12.75">
      <c r="A120" s="69"/>
      <c r="B120" s="66"/>
      <c r="C120" s="70"/>
      <c r="D120" s="78"/>
      <c r="E120" s="78"/>
      <c r="F120" s="78"/>
      <c r="G120" s="78"/>
      <c r="H120" s="78"/>
      <c r="I120" s="78"/>
      <c r="J120" s="78"/>
      <c r="K120" s="78"/>
      <c r="L120" s="78"/>
      <c r="M120" s="78"/>
      <c r="N120" s="78"/>
      <c r="O120" s="78"/>
      <c r="P120" s="78"/>
      <c r="Q120" s="78"/>
      <c r="R120" s="78"/>
      <c r="S120" s="78"/>
      <c r="T120" s="78"/>
      <c r="U120" s="78"/>
      <c r="V120" s="78"/>
      <c r="W120" s="78"/>
      <c r="X120" s="78"/>
      <c r="Y120" s="78"/>
      <c r="Z120" s="78"/>
    </row>
    <row r="121" spans="1:26" ht="12.75">
      <c r="A121" s="69"/>
      <c r="B121" s="66"/>
      <c r="C121" s="70"/>
      <c r="D121" s="78"/>
      <c r="E121" s="78"/>
      <c r="F121" s="78"/>
      <c r="G121" s="78"/>
      <c r="H121" s="78"/>
      <c r="I121" s="78"/>
      <c r="J121" s="78"/>
      <c r="K121" s="78"/>
      <c r="L121" s="78"/>
      <c r="M121" s="78"/>
      <c r="N121" s="78"/>
      <c r="O121" s="78"/>
      <c r="P121" s="78"/>
      <c r="Q121" s="78"/>
      <c r="R121" s="78"/>
      <c r="S121" s="78"/>
      <c r="T121" s="78"/>
      <c r="U121" s="78"/>
      <c r="V121" s="78"/>
      <c r="W121" s="78"/>
      <c r="X121" s="78"/>
      <c r="Y121" s="78"/>
      <c r="Z121" s="78"/>
    </row>
    <row r="122" spans="1:26" ht="12.75">
      <c r="A122" s="69"/>
      <c r="B122" s="66"/>
      <c r="C122" s="70"/>
      <c r="D122" s="78"/>
      <c r="E122" s="78"/>
      <c r="F122" s="78"/>
      <c r="G122" s="78"/>
      <c r="H122" s="78"/>
      <c r="I122" s="78"/>
      <c r="J122" s="78"/>
      <c r="K122" s="78"/>
      <c r="L122" s="78"/>
      <c r="M122" s="78"/>
      <c r="N122" s="78"/>
      <c r="O122" s="78"/>
      <c r="P122" s="78"/>
      <c r="Q122" s="78"/>
      <c r="R122" s="78"/>
      <c r="S122" s="78"/>
      <c r="T122" s="78"/>
      <c r="U122" s="78"/>
      <c r="V122" s="78"/>
      <c r="W122" s="78"/>
      <c r="X122" s="78"/>
      <c r="Y122" s="78"/>
      <c r="Z122" s="78"/>
    </row>
    <row r="123" spans="1:26" ht="12.75">
      <c r="A123" s="69"/>
      <c r="B123" s="66"/>
      <c r="C123" s="70"/>
      <c r="D123" s="78"/>
      <c r="E123" s="78"/>
      <c r="F123" s="78"/>
      <c r="G123" s="78"/>
      <c r="H123" s="78"/>
      <c r="I123" s="78"/>
      <c r="J123" s="78"/>
      <c r="K123" s="78"/>
      <c r="L123" s="78"/>
      <c r="M123" s="78"/>
      <c r="N123" s="78"/>
      <c r="O123" s="78"/>
      <c r="P123" s="78"/>
      <c r="Q123" s="78"/>
      <c r="R123" s="78"/>
      <c r="S123" s="78"/>
      <c r="T123" s="78"/>
      <c r="U123" s="78"/>
      <c r="V123" s="78"/>
      <c r="W123" s="78"/>
      <c r="X123" s="78"/>
      <c r="Y123" s="78"/>
      <c r="Z123" s="78"/>
    </row>
    <row r="124" spans="1:26" ht="12.75">
      <c r="A124" s="69"/>
      <c r="B124" s="66"/>
      <c r="C124" s="70"/>
      <c r="D124" s="78"/>
      <c r="E124" s="78"/>
      <c r="F124" s="78"/>
      <c r="G124" s="78"/>
      <c r="H124" s="78"/>
      <c r="I124" s="78"/>
      <c r="J124" s="78"/>
      <c r="K124" s="78"/>
      <c r="L124" s="78"/>
      <c r="M124" s="78"/>
      <c r="N124" s="78"/>
      <c r="O124" s="78"/>
      <c r="P124" s="78"/>
      <c r="Q124" s="78"/>
      <c r="R124" s="78"/>
      <c r="S124" s="78"/>
      <c r="T124" s="78"/>
      <c r="U124" s="78"/>
      <c r="V124" s="78"/>
      <c r="W124" s="78"/>
      <c r="X124" s="78"/>
      <c r="Y124" s="78"/>
      <c r="Z124" s="78"/>
    </row>
    <row r="125" spans="1:26" ht="12.75">
      <c r="A125" s="69"/>
      <c r="B125" s="66"/>
      <c r="C125" s="70"/>
      <c r="D125" s="78"/>
      <c r="E125" s="78"/>
      <c r="F125" s="78"/>
      <c r="G125" s="78"/>
      <c r="H125" s="78"/>
      <c r="I125" s="78"/>
      <c r="J125" s="78"/>
      <c r="K125" s="78"/>
      <c r="L125" s="78"/>
      <c r="M125" s="78"/>
      <c r="N125" s="78"/>
      <c r="O125" s="78"/>
      <c r="P125" s="78"/>
      <c r="Q125" s="78"/>
      <c r="R125" s="78"/>
      <c r="S125" s="78"/>
      <c r="T125" s="78"/>
      <c r="U125" s="78"/>
      <c r="V125" s="78"/>
      <c r="W125" s="78"/>
      <c r="X125" s="78"/>
      <c r="Y125" s="78"/>
      <c r="Z125" s="78"/>
    </row>
    <row r="126" spans="1:26" ht="12.75">
      <c r="A126" s="69"/>
      <c r="B126" s="66"/>
      <c r="C126" s="70"/>
      <c r="D126" s="78"/>
      <c r="E126" s="78"/>
      <c r="F126" s="78"/>
      <c r="G126" s="78"/>
      <c r="H126" s="78"/>
      <c r="I126" s="78"/>
      <c r="J126" s="78"/>
      <c r="K126" s="78"/>
      <c r="L126" s="78"/>
      <c r="M126" s="78"/>
      <c r="N126" s="78"/>
      <c r="O126" s="78"/>
      <c r="P126" s="78"/>
      <c r="Q126" s="78"/>
      <c r="R126" s="78"/>
      <c r="S126" s="78"/>
      <c r="T126" s="78"/>
      <c r="U126" s="78"/>
      <c r="V126" s="78"/>
      <c r="W126" s="78"/>
      <c r="X126" s="78"/>
      <c r="Y126" s="78"/>
      <c r="Z126" s="78"/>
    </row>
    <row r="127" spans="1:26" ht="12.75">
      <c r="A127" s="69"/>
      <c r="B127" s="66"/>
      <c r="C127" s="70"/>
      <c r="D127" s="78"/>
      <c r="E127" s="78"/>
      <c r="F127" s="78"/>
      <c r="G127" s="78"/>
      <c r="H127" s="78"/>
      <c r="I127" s="78"/>
      <c r="J127" s="78"/>
      <c r="K127" s="78"/>
      <c r="L127" s="78"/>
      <c r="M127" s="78"/>
      <c r="N127" s="78"/>
      <c r="O127" s="78"/>
      <c r="P127" s="78"/>
      <c r="Q127" s="78"/>
      <c r="R127" s="78"/>
      <c r="S127" s="78"/>
      <c r="T127" s="78"/>
      <c r="U127" s="78"/>
      <c r="V127" s="78"/>
      <c r="W127" s="78"/>
      <c r="X127" s="78"/>
      <c r="Y127" s="78"/>
      <c r="Z127" s="78"/>
    </row>
    <row r="128" spans="1:26" ht="12.75">
      <c r="A128" s="69"/>
      <c r="B128" s="66"/>
      <c r="C128" s="70"/>
      <c r="D128" s="78"/>
      <c r="E128" s="78"/>
      <c r="F128" s="78"/>
      <c r="G128" s="78"/>
      <c r="H128" s="78"/>
      <c r="I128" s="78"/>
      <c r="J128" s="78"/>
      <c r="K128" s="78"/>
      <c r="L128" s="78"/>
      <c r="M128" s="78"/>
      <c r="N128" s="78"/>
      <c r="O128" s="78"/>
      <c r="P128" s="78"/>
      <c r="Q128" s="78"/>
      <c r="R128" s="78"/>
      <c r="S128" s="78"/>
      <c r="T128" s="78"/>
      <c r="U128" s="78"/>
      <c r="V128" s="78"/>
      <c r="W128" s="78"/>
      <c r="X128" s="78"/>
      <c r="Y128" s="78"/>
      <c r="Z128" s="78"/>
    </row>
    <row r="129" spans="1:26" ht="12.75">
      <c r="A129" s="69"/>
      <c r="B129" s="66"/>
      <c r="C129" s="70"/>
      <c r="D129" s="78"/>
      <c r="E129" s="78"/>
      <c r="F129" s="78"/>
      <c r="G129" s="78"/>
      <c r="H129" s="78"/>
      <c r="I129" s="78"/>
      <c r="J129" s="78"/>
      <c r="K129" s="78"/>
      <c r="L129" s="78"/>
      <c r="M129" s="78"/>
      <c r="N129" s="78"/>
      <c r="O129" s="78"/>
      <c r="P129" s="78"/>
      <c r="Q129" s="78"/>
      <c r="R129" s="78"/>
      <c r="S129" s="78"/>
      <c r="T129" s="78"/>
      <c r="U129" s="78"/>
      <c r="V129" s="78"/>
      <c r="W129" s="78"/>
      <c r="X129" s="78"/>
      <c r="Y129" s="78"/>
      <c r="Z129" s="78"/>
    </row>
    <row r="130" spans="1:26" ht="12.75">
      <c r="A130" s="69"/>
      <c r="B130" s="66"/>
      <c r="C130" s="70"/>
      <c r="D130" s="78"/>
      <c r="E130" s="78"/>
      <c r="F130" s="78"/>
      <c r="G130" s="78"/>
      <c r="H130" s="78"/>
      <c r="I130" s="78"/>
      <c r="J130" s="78"/>
      <c r="K130" s="78"/>
      <c r="L130" s="78"/>
      <c r="M130" s="78"/>
      <c r="N130" s="78"/>
      <c r="O130" s="78"/>
      <c r="P130" s="78"/>
      <c r="Q130" s="78"/>
      <c r="R130" s="78"/>
      <c r="S130" s="78"/>
      <c r="T130" s="78"/>
      <c r="U130" s="78"/>
      <c r="V130" s="78"/>
      <c r="W130" s="78"/>
      <c r="X130" s="78"/>
      <c r="Y130" s="78"/>
      <c r="Z130" s="78"/>
    </row>
    <row r="131" spans="1:26" ht="12.75">
      <c r="A131" s="69"/>
      <c r="B131" s="66"/>
      <c r="C131" s="70"/>
      <c r="D131" s="78"/>
      <c r="E131" s="78"/>
      <c r="F131" s="78"/>
      <c r="G131" s="78"/>
      <c r="H131" s="78"/>
      <c r="I131" s="78"/>
      <c r="J131" s="78"/>
      <c r="K131" s="78"/>
      <c r="L131" s="78"/>
      <c r="M131" s="78"/>
      <c r="N131" s="78"/>
      <c r="O131" s="78"/>
      <c r="P131" s="78"/>
      <c r="Q131" s="78"/>
      <c r="R131" s="78"/>
      <c r="S131" s="78"/>
      <c r="T131" s="78"/>
      <c r="U131" s="78"/>
      <c r="V131" s="78"/>
      <c r="W131" s="78"/>
      <c r="X131" s="78"/>
      <c r="Y131" s="78"/>
      <c r="Z131" s="78"/>
    </row>
    <row r="132" spans="1:26" ht="12.75">
      <c r="A132" s="69"/>
      <c r="B132" s="66"/>
      <c r="C132" s="70"/>
      <c r="D132" s="78"/>
      <c r="E132" s="78"/>
      <c r="F132" s="78"/>
      <c r="G132" s="78"/>
      <c r="H132" s="78"/>
      <c r="I132" s="78"/>
      <c r="J132" s="78"/>
      <c r="K132" s="78"/>
      <c r="L132" s="78"/>
      <c r="M132" s="78"/>
      <c r="N132" s="78"/>
      <c r="O132" s="78"/>
      <c r="P132" s="78"/>
      <c r="Q132" s="78"/>
      <c r="R132" s="78"/>
      <c r="S132" s="78"/>
      <c r="T132" s="78"/>
      <c r="U132" s="78"/>
      <c r="V132" s="78"/>
      <c r="W132" s="78"/>
      <c r="X132" s="78"/>
      <c r="Y132" s="78"/>
      <c r="Z132" s="78"/>
    </row>
    <row r="133" spans="1:26" ht="12.75">
      <c r="A133" s="69"/>
      <c r="B133" s="66"/>
      <c r="C133" s="70"/>
      <c r="D133" s="78"/>
      <c r="E133" s="78"/>
      <c r="F133" s="78"/>
      <c r="G133" s="78"/>
      <c r="H133" s="78"/>
      <c r="I133" s="78"/>
      <c r="J133" s="78"/>
      <c r="K133" s="78"/>
      <c r="L133" s="78"/>
      <c r="M133" s="78"/>
      <c r="N133" s="78"/>
      <c r="O133" s="78"/>
      <c r="P133" s="78"/>
      <c r="Q133" s="78"/>
      <c r="R133" s="78"/>
      <c r="S133" s="78"/>
      <c r="T133" s="78"/>
      <c r="U133" s="78"/>
      <c r="V133" s="78"/>
      <c r="W133" s="78"/>
      <c r="X133" s="78"/>
      <c r="Y133" s="78"/>
      <c r="Z133" s="78"/>
    </row>
    <row r="134" spans="1:26" ht="12.75">
      <c r="A134" s="69"/>
      <c r="B134" s="66"/>
      <c r="C134" s="70"/>
      <c r="D134" s="78"/>
      <c r="E134" s="78"/>
      <c r="F134" s="78"/>
      <c r="G134" s="78"/>
      <c r="H134" s="78"/>
      <c r="I134" s="78"/>
      <c r="J134" s="78"/>
      <c r="K134" s="78"/>
      <c r="L134" s="78"/>
      <c r="M134" s="78"/>
      <c r="N134" s="78"/>
      <c r="O134" s="78"/>
      <c r="P134" s="78"/>
      <c r="Q134" s="78"/>
      <c r="R134" s="78"/>
      <c r="S134" s="78"/>
      <c r="T134" s="78"/>
      <c r="U134" s="78"/>
      <c r="V134" s="78"/>
      <c r="W134" s="78"/>
      <c r="X134" s="78"/>
      <c r="Y134" s="78"/>
      <c r="Z134" s="78"/>
    </row>
    <row r="135" spans="1:26" ht="12.75">
      <c r="A135" s="69"/>
      <c r="B135" s="66"/>
      <c r="C135" s="70"/>
      <c r="D135" s="78"/>
      <c r="E135" s="78"/>
      <c r="F135" s="78"/>
      <c r="G135" s="78"/>
      <c r="H135" s="78"/>
      <c r="I135" s="78"/>
      <c r="J135" s="78"/>
      <c r="K135" s="78"/>
      <c r="L135" s="78"/>
      <c r="M135" s="78"/>
      <c r="N135" s="78"/>
      <c r="O135" s="78"/>
      <c r="P135" s="78"/>
      <c r="Q135" s="78"/>
      <c r="R135" s="78"/>
      <c r="S135" s="78"/>
      <c r="T135" s="78"/>
      <c r="U135" s="78"/>
      <c r="V135" s="78"/>
      <c r="W135" s="78"/>
      <c r="X135" s="78"/>
      <c r="Y135" s="78"/>
      <c r="Z135" s="78"/>
    </row>
    <row r="136" spans="1:26" ht="12.75">
      <c r="A136" s="69"/>
      <c r="B136" s="66"/>
      <c r="C136" s="70"/>
      <c r="D136" s="78"/>
      <c r="E136" s="78"/>
      <c r="F136" s="78"/>
      <c r="G136" s="78"/>
      <c r="H136" s="78"/>
      <c r="I136" s="78"/>
      <c r="J136" s="78"/>
      <c r="K136" s="78"/>
      <c r="L136" s="78"/>
      <c r="M136" s="78"/>
      <c r="N136" s="78"/>
      <c r="O136" s="78"/>
      <c r="P136" s="78"/>
      <c r="Q136" s="78"/>
      <c r="R136" s="78"/>
      <c r="S136" s="78"/>
      <c r="T136" s="78"/>
      <c r="U136" s="78"/>
      <c r="V136" s="78"/>
      <c r="W136" s="78"/>
      <c r="X136" s="78"/>
      <c r="Y136" s="78"/>
      <c r="Z136" s="78"/>
    </row>
    <row r="137" spans="1:26" ht="12.75">
      <c r="A137" s="69"/>
      <c r="B137" s="66"/>
      <c r="C137" s="70"/>
      <c r="D137" s="78"/>
      <c r="E137" s="78"/>
      <c r="F137" s="78"/>
      <c r="G137" s="78"/>
      <c r="H137" s="78"/>
      <c r="I137" s="78"/>
      <c r="J137" s="78"/>
      <c r="K137" s="78"/>
      <c r="L137" s="78"/>
      <c r="M137" s="78"/>
      <c r="N137" s="78"/>
      <c r="O137" s="78"/>
      <c r="P137" s="78"/>
      <c r="Q137" s="78"/>
      <c r="R137" s="78"/>
      <c r="S137" s="78"/>
      <c r="T137" s="78"/>
      <c r="U137" s="78"/>
      <c r="V137" s="78"/>
      <c r="W137" s="78"/>
      <c r="X137" s="78"/>
      <c r="Y137" s="78"/>
      <c r="Z137" s="78"/>
    </row>
    <row r="138" spans="1:26" ht="12.75">
      <c r="A138" s="69"/>
      <c r="B138" s="66"/>
      <c r="C138" s="70"/>
      <c r="D138" s="78"/>
      <c r="E138" s="78"/>
      <c r="F138" s="78"/>
      <c r="G138" s="78"/>
      <c r="H138" s="78"/>
      <c r="I138" s="78"/>
      <c r="J138" s="78"/>
      <c r="K138" s="78"/>
      <c r="L138" s="78"/>
      <c r="M138" s="78"/>
      <c r="N138" s="78"/>
      <c r="O138" s="78"/>
      <c r="P138" s="78"/>
      <c r="Q138" s="78"/>
      <c r="R138" s="78"/>
      <c r="S138" s="78"/>
      <c r="T138" s="78"/>
      <c r="U138" s="78"/>
      <c r="V138" s="78"/>
      <c r="W138" s="78"/>
      <c r="X138" s="78"/>
      <c r="Y138" s="78"/>
      <c r="Z138" s="78"/>
    </row>
    <row r="139" spans="1:26" ht="12.75">
      <c r="A139" s="69"/>
      <c r="B139" s="66"/>
      <c r="C139" s="70"/>
      <c r="D139" s="78"/>
      <c r="E139" s="78"/>
      <c r="F139" s="78"/>
      <c r="G139" s="78"/>
      <c r="H139" s="78"/>
      <c r="I139" s="78"/>
      <c r="J139" s="78"/>
      <c r="K139" s="78"/>
      <c r="L139" s="78"/>
      <c r="M139" s="78"/>
      <c r="N139" s="78"/>
      <c r="O139" s="78"/>
      <c r="P139" s="78"/>
      <c r="Q139" s="78"/>
      <c r="R139" s="78"/>
      <c r="S139" s="78"/>
      <c r="T139" s="78"/>
      <c r="U139" s="78"/>
      <c r="V139" s="78"/>
      <c r="W139" s="78"/>
      <c r="X139" s="78"/>
      <c r="Y139" s="78"/>
      <c r="Z139" s="78"/>
    </row>
    <row r="140" spans="1:26" ht="12.75">
      <c r="A140" s="69"/>
      <c r="B140" s="66"/>
      <c r="C140" s="70"/>
      <c r="D140" s="78"/>
      <c r="E140" s="78"/>
      <c r="F140" s="78"/>
      <c r="G140" s="78"/>
      <c r="H140" s="78"/>
      <c r="I140" s="78"/>
      <c r="J140" s="78"/>
      <c r="K140" s="78"/>
      <c r="L140" s="78"/>
      <c r="M140" s="78"/>
      <c r="N140" s="78"/>
      <c r="O140" s="78"/>
      <c r="P140" s="78"/>
      <c r="Q140" s="78"/>
      <c r="R140" s="78"/>
      <c r="S140" s="78"/>
      <c r="T140" s="78"/>
      <c r="U140" s="78"/>
      <c r="V140" s="78"/>
      <c r="W140" s="78"/>
      <c r="X140" s="78"/>
      <c r="Y140" s="78"/>
      <c r="Z140" s="78"/>
    </row>
    <row r="141" spans="1:26" ht="12.75">
      <c r="A141" s="69"/>
      <c r="B141" s="66"/>
      <c r="C141" s="70"/>
      <c r="D141" s="78"/>
      <c r="E141" s="78"/>
      <c r="F141" s="78"/>
      <c r="G141" s="78"/>
      <c r="H141" s="78"/>
      <c r="I141" s="78"/>
      <c r="J141" s="78"/>
      <c r="K141" s="78"/>
      <c r="L141" s="78"/>
      <c r="M141" s="78"/>
      <c r="N141" s="78"/>
      <c r="O141" s="78"/>
      <c r="P141" s="78"/>
      <c r="Q141" s="78"/>
      <c r="R141" s="78"/>
      <c r="S141" s="78"/>
      <c r="T141" s="78"/>
      <c r="U141" s="78"/>
      <c r="V141" s="78"/>
      <c r="W141" s="78"/>
      <c r="X141" s="78"/>
      <c r="Y141" s="78"/>
      <c r="Z141" s="78"/>
    </row>
    <row r="142" spans="1:26" ht="12.75">
      <c r="A142" s="69"/>
      <c r="B142" s="66"/>
      <c r="C142" s="70"/>
      <c r="D142" s="78"/>
      <c r="E142" s="78"/>
      <c r="F142" s="78"/>
      <c r="G142" s="78"/>
      <c r="H142" s="78"/>
      <c r="I142" s="78"/>
      <c r="J142" s="78"/>
      <c r="K142" s="78"/>
      <c r="L142" s="78"/>
      <c r="M142" s="78"/>
      <c r="N142" s="78"/>
      <c r="O142" s="78"/>
      <c r="P142" s="78"/>
      <c r="Q142" s="78"/>
      <c r="R142" s="78"/>
      <c r="S142" s="78"/>
      <c r="T142" s="78"/>
      <c r="U142" s="78"/>
      <c r="V142" s="78"/>
      <c r="W142" s="78"/>
      <c r="X142" s="78"/>
      <c r="Y142" s="78"/>
      <c r="Z142" s="78"/>
    </row>
    <row r="143" spans="1:26" ht="12.75">
      <c r="A143" s="69"/>
      <c r="B143" s="66"/>
      <c r="C143" s="70"/>
      <c r="D143" s="78"/>
      <c r="E143" s="78"/>
      <c r="F143" s="78"/>
      <c r="G143" s="78"/>
      <c r="H143" s="78"/>
      <c r="I143" s="78"/>
      <c r="J143" s="78"/>
      <c r="K143" s="78"/>
      <c r="L143" s="78"/>
      <c r="M143" s="78"/>
      <c r="N143" s="78"/>
      <c r="O143" s="78"/>
      <c r="P143" s="78"/>
      <c r="Q143" s="78"/>
      <c r="R143" s="78"/>
      <c r="S143" s="78"/>
      <c r="T143" s="78"/>
      <c r="U143" s="78"/>
      <c r="V143" s="78"/>
      <c r="W143" s="78"/>
      <c r="X143" s="78"/>
      <c r="Y143" s="78"/>
      <c r="Z143" s="78"/>
    </row>
    <row r="144" spans="1:26" ht="12.75">
      <c r="A144" s="69"/>
      <c r="B144" s="66"/>
      <c r="C144" s="70"/>
      <c r="D144" s="78"/>
      <c r="E144" s="78"/>
      <c r="F144" s="78"/>
      <c r="G144" s="78"/>
      <c r="H144" s="78"/>
      <c r="I144" s="78"/>
      <c r="J144" s="78"/>
      <c r="K144" s="78"/>
      <c r="L144" s="78"/>
      <c r="M144" s="78"/>
      <c r="N144" s="78"/>
      <c r="O144" s="78"/>
      <c r="P144" s="78"/>
      <c r="Q144" s="78"/>
      <c r="R144" s="78"/>
      <c r="S144" s="78"/>
      <c r="T144" s="78"/>
      <c r="U144" s="78"/>
      <c r="V144" s="78"/>
      <c r="W144" s="78"/>
      <c r="X144" s="78"/>
      <c r="Y144" s="78"/>
      <c r="Z144" s="78"/>
    </row>
    <row r="145" spans="1:26" ht="12.75">
      <c r="A145" s="69"/>
      <c r="B145" s="66"/>
      <c r="C145" s="70"/>
      <c r="D145" s="78"/>
      <c r="E145" s="78"/>
      <c r="F145" s="78"/>
      <c r="G145" s="78"/>
      <c r="H145" s="78"/>
      <c r="I145" s="78"/>
      <c r="J145" s="78"/>
      <c r="K145" s="78"/>
      <c r="L145" s="78"/>
      <c r="M145" s="78"/>
      <c r="N145" s="78"/>
      <c r="O145" s="78"/>
      <c r="P145" s="78"/>
      <c r="Q145" s="78"/>
      <c r="R145" s="78"/>
      <c r="S145" s="78"/>
      <c r="T145" s="78"/>
      <c r="U145" s="78"/>
      <c r="V145" s="78"/>
      <c r="W145" s="78"/>
      <c r="X145" s="78"/>
      <c r="Y145" s="78"/>
      <c r="Z145" s="78"/>
    </row>
    <row r="146" spans="1:26" ht="12.75">
      <c r="A146" s="69"/>
      <c r="B146" s="66"/>
      <c r="C146" s="70"/>
      <c r="D146" s="78"/>
      <c r="E146" s="78"/>
      <c r="F146" s="78"/>
      <c r="G146" s="78"/>
      <c r="H146" s="78"/>
      <c r="I146" s="78"/>
      <c r="J146" s="78"/>
      <c r="K146" s="78"/>
      <c r="L146" s="78"/>
      <c r="M146" s="78"/>
      <c r="N146" s="78"/>
      <c r="O146" s="78"/>
      <c r="P146" s="78"/>
      <c r="Q146" s="78"/>
      <c r="R146" s="78"/>
      <c r="S146" s="78"/>
      <c r="T146" s="78"/>
      <c r="U146" s="78"/>
      <c r="V146" s="78"/>
      <c r="W146" s="78"/>
      <c r="X146" s="78"/>
      <c r="Y146" s="78"/>
      <c r="Z146" s="78"/>
    </row>
    <row r="147" spans="1:26" ht="12.75">
      <c r="A147" s="69"/>
      <c r="B147" s="66"/>
      <c r="C147" s="70"/>
      <c r="D147" s="78"/>
      <c r="E147" s="78"/>
      <c r="F147" s="78"/>
      <c r="G147" s="78"/>
      <c r="H147" s="78"/>
      <c r="I147" s="78"/>
      <c r="J147" s="78"/>
      <c r="K147" s="78"/>
      <c r="L147" s="78"/>
      <c r="M147" s="78"/>
      <c r="N147" s="78"/>
      <c r="O147" s="78"/>
      <c r="P147" s="78"/>
      <c r="Q147" s="78"/>
      <c r="R147" s="78"/>
      <c r="S147" s="78"/>
      <c r="T147" s="78"/>
      <c r="U147" s="78"/>
      <c r="V147" s="78"/>
      <c r="W147" s="78"/>
      <c r="X147" s="78"/>
      <c r="Y147" s="78"/>
      <c r="Z147" s="78"/>
    </row>
    <row r="148" spans="1:26" ht="12.75">
      <c r="A148" s="69"/>
      <c r="B148" s="66"/>
      <c r="C148" s="70"/>
      <c r="D148" s="78"/>
      <c r="E148" s="78"/>
      <c r="F148" s="78"/>
      <c r="G148" s="78"/>
      <c r="H148" s="78"/>
      <c r="I148" s="78"/>
      <c r="J148" s="78"/>
      <c r="K148" s="78"/>
      <c r="L148" s="78"/>
      <c r="M148" s="78"/>
      <c r="N148" s="78"/>
      <c r="O148" s="78"/>
      <c r="P148" s="78"/>
      <c r="Q148" s="78"/>
      <c r="R148" s="78"/>
      <c r="S148" s="78"/>
      <c r="T148" s="78"/>
      <c r="U148" s="78"/>
      <c r="V148" s="78"/>
      <c r="W148" s="78"/>
      <c r="X148" s="78"/>
      <c r="Y148" s="78"/>
      <c r="Z148" s="78"/>
    </row>
    <row r="149" spans="1:26" ht="12.75">
      <c r="A149" s="69"/>
      <c r="B149" s="66"/>
      <c r="C149" s="70"/>
      <c r="D149" s="78"/>
      <c r="E149" s="78"/>
      <c r="F149" s="78"/>
      <c r="G149" s="78"/>
      <c r="H149" s="78"/>
      <c r="I149" s="78"/>
      <c r="J149" s="78"/>
      <c r="K149" s="78"/>
      <c r="L149" s="78"/>
      <c r="M149" s="78"/>
      <c r="N149" s="78"/>
      <c r="O149" s="78"/>
      <c r="P149" s="78"/>
      <c r="Q149" s="78"/>
      <c r="R149" s="78"/>
      <c r="S149" s="78"/>
      <c r="T149" s="78"/>
      <c r="U149" s="78"/>
      <c r="V149" s="78"/>
      <c r="W149" s="78"/>
      <c r="X149" s="78"/>
      <c r="Y149" s="78"/>
      <c r="Z149" s="78"/>
    </row>
    <row r="150" spans="1:26" ht="12.75">
      <c r="A150" s="69"/>
      <c r="B150" s="66"/>
      <c r="C150" s="70"/>
      <c r="D150" s="78"/>
      <c r="E150" s="78"/>
      <c r="F150" s="78"/>
      <c r="G150" s="78"/>
      <c r="H150" s="78"/>
      <c r="I150" s="78"/>
      <c r="J150" s="78"/>
      <c r="K150" s="78"/>
      <c r="L150" s="78"/>
      <c r="M150" s="78"/>
      <c r="N150" s="78"/>
      <c r="O150" s="78"/>
      <c r="P150" s="78"/>
      <c r="Q150" s="78"/>
      <c r="R150" s="78"/>
      <c r="S150" s="78"/>
      <c r="T150" s="78"/>
      <c r="U150" s="78"/>
      <c r="V150" s="78"/>
      <c r="W150" s="78"/>
      <c r="X150" s="78"/>
      <c r="Y150" s="78"/>
      <c r="Z150" s="78"/>
    </row>
    <row r="151" spans="1:26" ht="12.75">
      <c r="A151" s="69"/>
      <c r="B151" s="66"/>
      <c r="C151" s="70"/>
      <c r="D151" s="78"/>
      <c r="E151" s="78"/>
      <c r="F151" s="78"/>
      <c r="G151" s="78"/>
      <c r="H151" s="78"/>
      <c r="I151" s="78"/>
      <c r="J151" s="78"/>
      <c r="K151" s="78"/>
      <c r="L151" s="78"/>
      <c r="M151" s="78"/>
      <c r="N151" s="78"/>
      <c r="O151" s="78"/>
      <c r="P151" s="78"/>
      <c r="Q151" s="78"/>
      <c r="R151" s="78"/>
      <c r="S151" s="78"/>
      <c r="T151" s="78"/>
      <c r="U151" s="78"/>
      <c r="V151" s="78"/>
      <c r="W151" s="78"/>
      <c r="X151" s="78"/>
      <c r="Y151" s="78"/>
      <c r="Z151" s="78"/>
    </row>
    <row r="152" spans="1:26" ht="12.75">
      <c r="A152" s="69"/>
      <c r="B152" s="66"/>
      <c r="C152" s="70"/>
      <c r="D152" s="78"/>
      <c r="E152" s="78"/>
      <c r="F152" s="78"/>
      <c r="G152" s="78"/>
      <c r="H152" s="78"/>
      <c r="I152" s="78"/>
      <c r="J152" s="78"/>
      <c r="K152" s="78"/>
      <c r="L152" s="78"/>
      <c r="M152" s="78"/>
      <c r="N152" s="78"/>
      <c r="O152" s="78"/>
      <c r="P152" s="78"/>
      <c r="Q152" s="78"/>
      <c r="R152" s="78"/>
      <c r="S152" s="78"/>
      <c r="T152" s="78"/>
      <c r="U152" s="78"/>
      <c r="V152" s="78"/>
      <c r="W152" s="78"/>
      <c r="X152" s="78"/>
      <c r="Y152" s="78"/>
      <c r="Z152" s="78"/>
    </row>
    <row r="153" spans="1:26" ht="12.75">
      <c r="A153" s="69"/>
      <c r="B153" s="66"/>
      <c r="C153" s="70"/>
      <c r="D153" s="78"/>
      <c r="E153" s="78"/>
      <c r="F153" s="78"/>
      <c r="G153" s="78"/>
      <c r="H153" s="78"/>
      <c r="I153" s="78"/>
      <c r="J153" s="78"/>
      <c r="K153" s="78"/>
      <c r="L153" s="78"/>
      <c r="M153" s="78"/>
      <c r="N153" s="78"/>
      <c r="O153" s="78"/>
      <c r="P153" s="78"/>
      <c r="Q153" s="78"/>
      <c r="R153" s="78"/>
      <c r="S153" s="78"/>
      <c r="T153" s="78"/>
      <c r="U153" s="78"/>
      <c r="V153" s="78"/>
      <c r="W153" s="78"/>
      <c r="X153" s="78"/>
      <c r="Y153" s="78"/>
      <c r="Z153" s="78"/>
    </row>
    <row r="154" spans="1:26" ht="12.75">
      <c r="A154" s="69"/>
      <c r="B154" s="66"/>
      <c r="C154" s="70"/>
      <c r="D154" s="78"/>
      <c r="E154" s="78"/>
      <c r="F154" s="78"/>
      <c r="G154" s="78"/>
      <c r="H154" s="78"/>
      <c r="I154" s="78"/>
      <c r="J154" s="78"/>
      <c r="K154" s="78"/>
      <c r="L154" s="78"/>
      <c r="M154" s="78"/>
      <c r="N154" s="78"/>
      <c r="O154" s="78"/>
      <c r="P154" s="78"/>
      <c r="Q154" s="78"/>
      <c r="R154" s="78"/>
      <c r="S154" s="78"/>
      <c r="T154" s="78"/>
      <c r="U154" s="78"/>
      <c r="V154" s="78"/>
      <c r="W154" s="78"/>
      <c r="X154" s="78"/>
      <c r="Y154" s="78"/>
      <c r="Z154" s="78"/>
    </row>
    <row r="155" spans="1:26" ht="12.75">
      <c r="A155" s="69"/>
      <c r="B155" s="66"/>
      <c r="C155" s="70"/>
      <c r="D155" s="78"/>
      <c r="E155" s="78"/>
      <c r="F155" s="78"/>
      <c r="G155" s="78"/>
      <c r="H155" s="78"/>
      <c r="I155" s="78"/>
      <c r="J155" s="78"/>
      <c r="K155" s="78"/>
      <c r="L155" s="78"/>
      <c r="M155" s="78"/>
      <c r="N155" s="78"/>
      <c r="O155" s="78"/>
      <c r="P155" s="78"/>
      <c r="Q155" s="78"/>
      <c r="R155" s="78"/>
      <c r="S155" s="78"/>
      <c r="T155" s="78"/>
      <c r="U155" s="78"/>
      <c r="V155" s="78"/>
      <c r="W155" s="78"/>
      <c r="X155" s="78"/>
      <c r="Y155" s="78"/>
      <c r="Z155" s="78"/>
    </row>
    <row r="156" spans="1:26" ht="12.75">
      <c r="A156" s="69"/>
      <c r="B156" s="66"/>
      <c r="C156" s="70"/>
      <c r="D156" s="78"/>
      <c r="E156" s="78"/>
      <c r="F156" s="78"/>
      <c r="G156" s="78"/>
      <c r="H156" s="78"/>
      <c r="I156" s="78"/>
      <c r="J156" s="78"/>
      <c r="K156" s="78"/>
      <c r="L156" s="78"/>
      <c r="M156" s="78"/>
      <c r="N156" s="78"/>
      <c r="O156" s="78"/>
      <c r="P156" s="78"/>
      <c r="Q156" s="78"/>
      <c r="R156" s="78"/>
      <c r="S156" s="78"/>
      <c r="T156" s="78"/>
      <c r="U156" s="78"/>
      <c r="V156" s="78"/>
      <c r="W156" s="78"/>
      <c r="X156" s="78"/>
      <c r="Y156" s="78"/>
      <c r="Z156" s="78"/>
    </row>
    <row r="157" spans="1:26" ht="12.75">
      <c r="A157" s="69"/>
      <c r="B157" s="66"/>
      <c r="C157" s="70"/>
      <c r="D157" s="78"/>
      <c r="E157" s="78"/>
      <c r="F157" s="78"/>
      <c r="G157" s="78"/>
      <c r="H157" s="78"/>
      <c r="I157" s="78"/>
      <c r="J157" s="78"/>
      <c r="K157" s="78"/>
      <c r="L157" s="78"/>
      <c r="M157" s="78"/>
      <c r="N157" s="78"/>
      <c r="O157" s="78"/>
      <c r="P157" s="78"/>
      <c r="Q157" s="78"/>
      <c r="R157" s="78"/>
      <c r="S157" s="78"/>
      <c r="T157" s="78"/>
      <c r="U157" s="78"/>
      <c r="V157" s="78"/>
      <c r="W157" s="78"/>
      <c r="X157" s="78"/>
      <c r="Y157" s="78"/>
      <c r="Z157" s="78"/>
    </row>
    <row r="158" spans="1:26" ht="12.75">
      <c r="A158" s="69"/>
      <c r="B158" s="66"/>
      <c r="C158" s="70"/>
      <c r="D158" s="78"/>
      <c r="E158" s="78"/>
      <c r="F158" s="78"/>
      <c r="G158" s="78"/>
      <c r="H158" s="78"/>
      <c r="I158" s="78"/>
      <c r="J158" s="78"/>
      <c r="K158" s="78"/>
      <c r="L158" s="78"/>
      <c r="M158" s="78"/>
      <c r="N158" s="78"/>
      <c r="O158" s="78"/>
      <c r="P158" s="78"/>
      <c r="Q158" s="78"/>
      <c r="R158" s="78"/>
      <c r="S158" s="78"/>
      <c r="T158" s="78"/>
      <c r="U158" s="78"/>
      <c r="V158" s="78"/>
      <c r="W158" s="78"/>
      <c r="X158" s="78"/>
      <c r="Y158" s="78"/>
      <c r="Z158" s="78"/>
    </row>
    <row r="159" spans="1:26" ht="12.75">
      <c r="A159" s="69"/>
      <c r="B159" s="66"/>
      <c r="C159" s="70"/>
      <c r="D159" s="78"/>
      <c r="E159" s="78"/>
      <c r="F159" s="78"/>
      <c r="G159" s="78"/>
      <c r="H159" s="78"/>
      <c r="I159" s="78"/>
      <c r="J159" s="78"/>
      <c r="K159" s="78"/>
      <c r="L159" s="78"/>
      <c r="M159" s="78"/>
      <c r="N159" s="78"/>
      <c r="O159" s="78"/>
      <c r="P159" s="78"/>
      <c r="Q159" s="78"/>
      <c r="R159" s="78"/>
      <c r="S159" s="78"/>
      <c r="T159" s="78"/>
      <c r="U159" s="78"/>
      <c r="V159" s="78"/>
      <c r="W159" s="78"/>
      <c r="X159" s="78"/>
      <c r="Y159" s="78"/>
      <c r="Z159" s="78"/>
    </row>
    <row r="160" spans="1:26" ht="12.75">
      <c r="A160" s="69"/>
      <c r="B160" s="66"/>
      <c r="C160" s="70"/>
      <c r="D160" s="78"/>
      <c r="E160" s="78"/>
      <c r="F160" s="78"/>
      <c r="G160" s="78"/>
      <c r="H160" s="78"/>
      <c r="I160" s="78"/>
      <c r="J160" s="78"/>
      <c r="K160" s="78"/>
      <c r="L160" s="78"/>
      <c r="M160" s="78"/>
      <c r="N160" s="78"/>
      <c r="O160" s="78"/>
      <c r="P160" s="78"/>
      <c r="Q160" s="78"/>
      <c r="R160" s="78"/>
      <c r="S160" s="78"/>
      <c r="T160" s="78"/>
      <c r="U160" s="78"/>
      <c r="V160" s="78"/>
      <c r="W160" s="78"/>
      <c r="X160" s="78"/>
      <c r="Y160" s="78"/>
      <c r="Z160" s="78"/>
    </row>
    <row r="161" spans="1:26" ht="12.75">
      <c r="A161" s="69"/>
      <c r="B161" s="66"/>
      <c r="C161" s="70"/>
      <c r="D161" s="78"/>
      <c r="E161" s="78"/>
      <c r="F161" s="78"/>
      <c r="G161" s="78"/>
      <c r="H161" s="78"/>
      <c r="I161" s="78"/>
      <c r="J161" s="78"/>
      <c r="K161" s="78"/>
      <c r="L161" s="78"/>
      <c r="M161" s="78"/>
      <c r="N161" s="78"/>
      <c r="O161" s="78"/>
      <c r="P161" s="78"/>
      <c r="Q161" s="78"/>
      <c r="R161" s="78"/>
      <c r="S161" s="78"/>
      <c r="T161" s="78"/>
      <c r="U161" s="78"/>
      <c r="V161" s="78"/>
      <c r="W161" s="78"/>
      <c r="X161" s="78"/>
      <c r="Y161" s="78"/>
      <c r="Z161" s="78"/>
    </row>
    <row r="162" spans="1:26" ht="12.75">
      <c r="A162" s="69"/>
      <c r="B162" s="66"/>
      <c r="C162" s="70"/>
      <c r="D162" s="78"/>
      <c r="E162" s="78"/>
      <c r="F162" s="78"/>
      <c r="G162" s="78"/>
      <c r="H162" s="78"/>
      <c r="I162" s="78"/>
      <c r="J162" s="78"/>
      <c r="K162" s="78"/>
      <c r="L162" s="78"/>
      <c r="M162" s="78"/>
      <c r="N162" s="78"/>
      <c r="O162" s="78"/>
      <c r="P162" s="78"/>
      <c r="Q162" s="78"/>
      <c r="R162" s="78"/>
      <c r="S162" s="78"/>
      <c r="T162" s="78"/>
      <c r="U162" s="78"/>
      <c r="V162" s="78"/>
      <c r="W162" s="78"/>
      <c r="X162" s="78"/>
      <c r="Y162" s="78"/>
      <c r="Z162" s="78"/>
    </row>
    <row r="163" spans="1:26" ht="12.75">
      <c r="A163" s="69"/>
      <c r="B163" s="66"/>
      <c r="C163" s="70"/>
      <c r="D163" s="78"/>
      <c r="E163" s="78"/>
      <c r="F163" s="78"/>
      <c r="G163" s="78"/>
      <c r="H163" s="78"/>
      <c r="I163" s="78"/>
      <c r="J163" s="78"/>
      <c r="K163" s="78"/>
      <c r="L163" s="78"/>
      <c r="M163" s="78"/>
      <c r="N163" s="78"/>
      <c r="O163" s="78"/>
      <c r="P163" s="78"/>
      <c r="Q163" s="78"/>
      <c r="R163" s="78"/>
      <c r="S163" s="78"/>
      <c r="T163" s="78"/>
      <c r="U163" s="78"/>
      <c r="V163" s="78"/>
      <c r="W163" s="78"/>
      <c r="X163" s="78"/>
      <c r="Y163" s="78"/>
      <c r="Z163" s="78"/>
    </row>
    <row r="164" spans="1:26" ht="12.75">
      <c r="A164" s="69"/>
      <c r="B164" s="66"/>
      <c r="C164" s="70"/>
      <c r="D164" s="78"/>
      <c r="E164" s="78"/>
      <c r="F164" s="78"/>
      <c r="G164" s="78"/>
      <c r="H164" s="78"/>
      <c r="I164" s="78"/>
      <c r="J164" s="78"/>
      <c r="K164" s="78"/>
      <c r="L164" s="78"/>
      <c r="M164" s="78"/>
      <c r="N164" s="78"/>
      <c r="O164" s="78"/>
      <c r="P164" s="78"/>
      <c r="Q164" s="78"/>
      <c r="R164" s="78"/>
      <c r="S164" s="78"/>
      <c r="T164" s="78"/>
      <c r="U164" s="78"/>
      <c r="V164" s="78"/>
      <c r="W164" s="78"/>
      <c r="X164" s="78"/>
      <c r="Y164" s="78"/>
      <c r="Z164" s="78"/>
    </row>
    <row r="165" spans="1:26" ht="12.75">
      <c r="A165" s="69"/>
      <c r="B165" s="66"/>
      <c r="C165" s="70"/>
      <c r="D165" s="78"/>
      <c r="E165" s="78"/>
      <c r="F165" s="78"/>
      <c r="G165" s="78"/>
      <c r="H165" s="78"/>
      <c r="I165" s="78"/>
      <c r="J165" s="78"/>
      <c r="K165" s="78"/>
      <c r="L165" s="78"/>
      <c r="M165" s="78"/>
      <c r="N165" s="78"/>
      <c r="O165" s="78"/>
      <c r="P165" s="78"/>
      <c r="Q165" s="78"/>
      <c r="R165" s="78"/>
      <c r="S165" s="78"/>
      <c r="T165" s="78"/>
      <c r="U165" s="78"/>
      <c r="V165" s="78"/>
      <c r="W165" s="78"/>
      <c r="X165" s="78"/>
      <c r="Y165" s="78"/>
      <c r="Z165" s="78"/>
    </row>
    <row r="166" spans="1:26" ht="12.75">
      <c r="A166" s="69"/>
      <c r="B166" s="66"/>
      <c r="C166" s="70"/>
      <c r="D166" s="78"/>
      <c r="E166" s="78"/>
      <c r="F166" s="78"/>
      <c r="G166" s="78"/>
      <c r="H166" s="78"/>
      <c r="I166" s="78"/>
      <c r="J166" s="78"/>
      <c r="K166" s="78"/>
      <c r="L166" s="78"/>
      <c r="M166" s="78"/>
      <c r="N166" s="78"/>
      <c r="O166" s="78"/>
      <c r="P166" s="78"/>
      <c r="Q166" s="78"/>
      <c r="R166" s="78"/>
      <c r="S166" s="78"/>
      <c r="T166" s="78"/>
      <c r="U166" s="78"/>
      <c r="V166" s="78"/>
      <c r="W166" s="78"/>
      <c r="X166" s="78"/>
      <c r="Y166" s="78"/>
      <c r="Z166" s="78"/>
    </row>
    <row r="167" spans="1:26" ht="12.75">
      <c r="A167" s="69"/>
      <c r="B167" s="66"/>
      <c r="C167" s="70"/>
      <c r="D167" s="78"/>
      <c r="E167" s="78"/>
      <c r="F167" s="78"/>
      <c r="G167" s="78"/>
      <c r="H167" s="78"/>
      <c r="I167" s="78"/>
      <c r="J167" s="78"/>
      <c r="K167" s="78"/>
      <c r="L167" s="78"/>
      <c r="M167" s="78"/>
      <c r="N167" s="78"/>
      <c r="O167" s="78"/>
      <c r="P167" s="78"/>
      <c r="Q167" s="78"/>
      <c r="R167" s="78"/>
      <c r="S167" s="78"/>
      <c r="T167" s="78"/>
      <c r="U167" s="78"/>
      <c r="V167" s="78"/>
      <c r="W167" s="78"/>
      <c r="X167" s="78"/>
      <c r="Y167" s="78"/>
      <c r="Z167" s="78"/>
    </row>
    <row r="168" spans="1:26" ht="12.75">
      <c r="A168" s="69"/>
      <c r="B168" s="66"/>
      <c r="C168" s="70"/>
      <c r="D168" s="78"/>
      <c r="E168" s="78"/>
      <c r="F168" s="78"/>
      <c r="G168" s="78"/>
      <c r="H168" s="78"/>
      <c r="I168" s="78"/>
      <c r="J168" s="78"/>
      <c r="K168" s="78"/>
      <c r="L168" s="78"/>
      <c r="M168" s="78"/>
      <c r="N168" s="78"/>
      <c r="O168" s="78"/>
      <c r="P168" s="78"/>
      <c r="Q168" s="78"/>
      <c r="R168" s="78"/>
      <c r="S168" s="78"/>
      <c r="T168" s="78"/>
      <c r="U168" s="78"/>
      <c r="V168" s="78"/>
      <c r="W168" s="78"/>
      <c r="X168" s="78"/>
      <c r="Y168" s="78"/>
      <c r="Z168" s="78"/>
    </row>
    <row r="169" spans="4:26" ht="12.75">
      <c r="D169" s="94"/>
      <c r="E169" s="94"/>
      <c r="F169" s="94"/>
      <c r="G169" s="94"/>
      <c r="H169" s="94"/>
      <c r="I169" s="94"/>
      <c r="J169" s="94"/>
      <c r="K169" s="94"/>
      <c r="L169" s="94"/>
      <c r="M169" s="94"/>
      <c r="N169" s="94"/>
      <c r="O169" s="94"/>
      <c r="P169" s="94"/>
      <c r="Q169" s="94"/>
      <c r="R169" s="94"/>
      <c r="S169" s="94"/>
      <c r="T169" s="94"/>
      <c r="U169" s="94"/>
      <c r="V169" s="94"/>
      <c r="W169" s="94"/>
      <c r="X169" s="94"/>
      <c r="Y169" s="94"/>
      <c r="Z169" s="94"/>
    </row>
    <row r="170" spans="4:26" ht="12.75">
      <c r="D170" s="94"/>
      <c r="E170" s="94"/>
      <c r="F170" s="94"/>
      <c r="G170" s="94"/>
      <c r="H170" s="94"/>
      <c r="I170" s="94"/>
      <c r="J170" s="94"/>
      <c r="K170" s="94"/>
      <c r="L170" s="94"/>
      <c r="M170" s="94"/>
      <c r="N170" s="94"/>
      <c r="O170" s="94"/>
      <c r="P170" s="94"/>
      <c r="Q170" s="94"/>
      <c r="R170" s="94"/>
      <c r="S170" s="94"/>
      <c r="T170" s="94"/>
      <c r="U170" s="94"/>
      <c r="V170" s="94"/>
      <c r="W170" s="94"/>
      <c r="X170" s="94"/>
      <c r="Y170" s="94"/>
      <c r="Z170" s="94"/>
    </row>
    <row r="171" spans="4:26" ht="12.75">
      <c r="D171" s="94"/>
      <c r="E171" s="94"/>
      <c r="F171" s="94"/>
      <c r="G171" s="94"/>
      <c r="H171" s="94"/>
      <c r="I171" s="94"/>
      <c r="J171" s="94"/>
      <c r="K171" s="94"/>
      <c r="L171" s="94"/>
      <c r="M171" s="94"/>
      <c r="N171" s="94"/>
      <c r="O171" s="94"/>
      <c r="P171" s="94"/>
      <c r="Q171" s="94"/>
      <c r="R171" s="94"/>
      <c r="S171" s="94"/>
      <c r="T171" s="94"/>
      <c r="U171" s="94"/>
      <c r="V171" s="94"/>
      <c r="W171" s="94"/>
      <c r="X171" s="94"/>
      <c r="Y171" s="94"/>
      <c r="Z171" s="94"/>
    </row>
    <row r="172" spans="4:26" ht="12.75">
      <c r="D172" s="94"/>
      <c r="E172" s="94"/>
      <c r="F172" s="94"/>
      <c r="G172" s="94"/>
      <c r="H172" s="94"/>
      <c r="I172" s="94"/>
      <c r="J172" s="94"/>
      <c r="K172" s="94"/>
      <c r="L172" s="94"/>
      <c r="M172" s="94"/>
      <c r="N172" s="94"/>
      <c r="O172" s="94"/>
      <c r="P172" s="94"/>
      <c r="Q172" s="94"/>
      <c r="R172" s="94"/>
      <c r="S172" s="94"/>
      <c r="T172" s="94"/>
      <c r="U172" s="94"/>
      <c r="V172" s="94"/>
      <c r="W172" s="94"/>
      <c r="X172" s="94"/>
      <c r="Y172" s="94"/>
      <c r="Z172" s="94"/>
    </row>
    <row r="173" spans="4:26" ht="12.75">
      <c r="D173" s="94"/>
      <c r="E173" s="94"/>
      <c r="F173" s="94"/>
      <c r="G173" s="94"/>
      <c r="H173" s="94"/>
      <c r="I173" s="94"/>
      <c r="J173" s="94"/>
      <c r="K173" s="94"/>
      <c r="L173" s="94"/>
      <c r="M173" s="94"/>
      <c r="N173" s="94"/>
      <c r="O173" s="94"/>
      <c r="P173" s="94"/>
      <c r="Q173" s="94"/>
      <c r="R173" s="94"/>
      <c r="S173" s="94"/>
      <c r="T173" s="94"/>
      <c r="U173" s="94"/>
      <c r="V173" s="94"/>
      <c r="W173" s="94"/>
      <c r="X173" s="94"/>
      <c r="Y173" s="94"/>
      <c r="Z173" s="94"/>
    </row>
    <row r="174" spans="4:26" ht="12.75">
      <c r="D174" s="94"/>
      <c r="E174" s="94"/>
      <c r="F174" s="94"/>
      <c r="G174" s="94"/>
      <c r="H174" s="94"/>
      <c r="I174" s="94"/>
      <c r="J174" s="94"/>
      <c r="K174" s="94"/>
      <c r="L174" s="94"/>
      <c r="M174" s="94"/>
      <c r="N174" s="94"/>
      <c r="O174" s="94"/>
      <c r="P174" s="94"/>
      <c r="Q174" s="94"/>
      <c r="R174" s="94"/>
      <c r="S174" s="94"/>
      <c r="T174" s="94"/>
      <c r="U174" s="94"/>
      <c r="V174" s="94"/>
      <c r="W174" s="94"/>
      <c r="X174" s="94"/>
      <c r="Y174" s="94"/>
      <c r="Z174" s="94"/>
    </row>
    <row r="175" spans="4:26" ht="12.75">
      <c r="D175" s="94"/>
      <c r="E175" s="94"/>
      <c r="F175" s="94"/>
      <c r="G175" s="94"/>
      <c r="H175" s="94"/>
      <c r="I175" s="94"/>
      <c r="J175" s="94"/>
      <c r="K175" s="94"/>
      <c r="L175" s="94"/>
      <c r="M175" s="94"/>
      <c r="N175" s="94"/>
      <c r="O175" s="94"/>
      <c r="P175" s="94"/>
      <c r="Q175" s="94"/>
      <c r="R175" s="94"/>
      <c r="S175" s="94"/>
      <c r="T175" s="94"/>
      <c r="U175" s="94"/>
      <c r="V175" s="94"/>
      <c r="W175" s="94"/>
      <c r="X175" s="94"/>
      <c r="Y175" s="94"/>
      <c r="Z175" s="94"/>
    </row>
  </sheetData>
  <sheetProtection sheet="1" objects="1" scenarios="1"/>
  <hyperlinks>
    <hyperlink ref="B15" location="'Kontroldiagram XY Antal'!DataKontroldiagram" display="Kontroldiagram"/>
    <hyperlink ref="B16" location="'Paretodiagram Relativ'!DataPareto" display="'Paretodiagrammer"/>
    <hyperlink ref="B17" location="DataBar" display="BarDiagrammer"/>
    <hyperlink ref="B5" r:id="rId1" display="JCStat_075"/>
    <hyperlink ref="B3" r:id="rId2" display="http://172.22.1.54/JCStat/Forklaring.htm"/>
    <hyperlink ref="B7" r:id="rId3" display="JCStat_O95_075"/>
  </hyperlinks>
  <printOptions/>
  <pageMargins left="0.75" right="0.75" top="0.74" bottom="0.91" header="0" footer="0"/>
  <pageSetup fitToHeight="8" fitToWidth="1" horizontalDpi="300" verticalDpi="300" orientation="portrait" paperSize="9" r:id="rId5"/>
  <headerFooter alignWithMargins="0">
    <oddHeader>&amp;L
Hovedstadens Sygehusfællesskab&amp;C
&amp;F - &amp;A&amp;R
Joint Commision</oddHeader>
    <oddFooter>&amp;C&amp;D &amp;T&amp;R&amp;P af &amp;N</oddFooter>
  </headerFooter>
  <drawing r:id="rId4"/>
</worksheet>
</file>

<file path=xl/worksheets/sheet2.xml><?xml version="1.0" encoding="utf-8"?>
<worksheet xmlns="http://schemas.openxmlformats.org/spreadsheetml/2006/main" xmlns:r="http://schemas.openxmlformats.org/officeDocument/2006/relationships">
  <sheetPr codeName="Ark1">
    <pageSetUpPr fitToPage="1"/>
  </sheetPr>
  <dimension ref="A1:AL1307"/>
  <sheetViews>
    <sheetView zoomScale="80" zoomScaleNormal="80" workbookViewId="0" topLeftCell="A1">
      <selection activeCell="A1" sqref="A1:Q41"/>
    </sheetView>
  </sheetViews>
  <sheetFormatPr defaultColWidth="9.140625" defaultRowHeight="12.75"/>
  <cols>
    <col min="3" max="3" width="10.8515625" style="0" customWidth="1"/>
    <col min="4" max="4" width="11.57421875" style="0" customWidth="1"/>
    <col min="5" max="5" width="30.7109375" style="0" bestFit="1" customWidth="1"/>
  </cols>
  <sheetData>
    <row r="1" spans="1:38" ht="15.75" thickBot="1">
      <c r="A1" s="1"/>
      <c r="B1" s="1"/>
      <c r="C1" s="84" t="s">
        <v>79</v>
      </c>
      <c r="D1" s="98" t="s">
        <v>160</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5" ht="13.5" thickBot="1">
      <c r="A2" s="110" t="s">
        <v>43</v>
      </c>
      <c r="B2" s="111"/>
      <c r="C2" s="112" t="s">
        <v>3</v>
      </c>
      <c r="D2" s="113"/>
      <c r="E2" s="33" t="s">
        <v>38</v>
      </c>
      <c r="F2" s="45">
        <v>3</v>
      </c>
      <c r="G2" s="22"/>
      <c r="H2" s="100" t="s">
        <v>32</v>
      </c>
      <c r="I2" s="101"/>
      <c r="J2" s="101"/>
      <c r="K2" s="102"/>
      <c r="L2" s="22"/>
      <c r="M2" s="1"/>
      <c r="N2" s="1"/>
      <c r="O2" s="1"/>
      <c r="P2" s="1"/>
      <c r="Q2" s="1"/>
      <c r="R2" s="1"/>
      <c r="S2" s="1"/>
      <c r="T2" s="1"/>
      <c r="U2" s="1"/>
      <c r="V2" s="1"/>
      <c r="W2" s="1"/>
      <c r="X2" s="1"/>
      <c r="Y2" s="1"/>
      <c r="Z2" s="1"/>
      <c r="AA2" s="1"/>
      <c r="AB2" s="1"/>
      <c r="AC2" s="1"/>
      <c r="AD2" s="1"/>
      <c r="AE2" s="1"/>
      <c r="AF2" s="1"/>
      <c r="AG2" s="1"/>
      <c r="AH2" s="1"/>
      <c r="AI2" s="1"/>
    </row>
    <row r="3" spans="1:35" ht="13.5" thickBot="1">
      <c r="A3" s="106" t="s">
        <v>44</v>
      </c>
      <c r="B3" s="108"/>
      <c r="C3" s="17" t="s">
        <v>4</v>
      </c>
      <c r="D3" s="40">
        <v>7</v>
      </c>
      <c r="E3" s="33" t="s">
        <v>45</v>
      </c>
      <c r="F3" s="46">
        <f>2*(1-NORMSDIST($F$2))</f>
        <v>0.002699934446470875</v>
      </c>
      <c r="G3" s="22"/>
      <c r="H3" s="103" t="s">
        <v>30</v>
      </c>
      <c r="I3" s="104"/>
      <c r="J3" s="104"/>
      <c r="K3" s="105"/>
      <c r="L3" s="22"/>
      <c r="M3" s="1"/>
      <c r="N3" s="1"/>
      <c r="O3" s="1"/>
      <c r="P3" s="1"/>
      <c r="Q3" s="1"/>
      <c r="R3" s="1"/>
      <c r="S3" s="49" t="s">
        <v>34</v>
      </c>
      <c r="T3" s="51"/>
      <c r="U3" s="50" t="s">
        <v>68</v>
      </c>
      <c r="V3" s="51">
        <f>BoerVal/V4</f>
        <v>7</v>
      </c>
      <c r="W3" s="1"/>
      <c r="X3" s="1"/>
      <c r="Y3" s="1"/>
      <c r="Z3" s="1"/>
      <c r="AA3" s="1"/>
      <c r="AB3" s="1"/>
      <c r="AC3" s="1"/>
      <c r="AD3" s="1"/>
      <c r="AE3" s="1"/>
      <c r="AF3" s="1"/>
      <c r="AG3" s="1"/>
      <c r="AH3" s="1"/>
      <c r="AI3" s="1"/>
    </row>
    <row r="4" spans="1:35" ht="13.5" thickBot="1">
      <c r="A4" s="1"/>
      <c r="B4" s="22"/>
      <c r="C4" s="15" t="s">
        <v>2</v>
      </c>
      <c r="D4" s="41">
        <v>1</v>
      </c>
      <c r="E4" s="33" t="s">
        <v>37</v>
      </c>
      <c r="F4" s="32">
        <f>F2*D4</f>
        <v>3</v>
      </c>
      <c r="G4" s="22"/>
      <c r="H4" s="103" t="s">
        <v>31</v>
      </c>
      <c r="I4" s="104"/>
      <c r="J4" s="104"/>
      <c r="K4" s="105"/>
      <c r="L4" s="22"/>
      <c r="M4" s="1"/>
      <c r="N4" s="1"/>
      <c r="O4" s="1"/>
      <c r="P4" s="1"/>
      <c r="Q4" s="1"/>
      <c r="R4" s="1"/>
      <c r="S4" s="2"/>
      <c r="T4" s="3"/>
      <c r="U4" s="7" t="s">
        <v>67</v>
      </c>
      <c r="V4" s="5">
        <f>D4*D4</f>
        <v>1</v>
      </c>
      <c r="W4" s="1"/>
      <c r="X4" s="1"/>
      <c r="Y4" s="1"/>
      <c r="Z4" s="1"/>
      <c r="AA4" s="1"/>
      <c r="AB4" s="1"/>
      <c r="AC4" s="1"/>
      <c r="AD4" s="1"/>
      <c r="AE4" s="1"/>
      <c r="AF4" s="1"/>
      <c r="AG4" s="1"/>
      <c r="AH4" s="1"/>
      <c r="AI4" s="1"/>
    </row>
    <row r="5" spans="1:35" ht="13.5" thickBot="1">
      <c r="A5" s="1"/>
      <c r="B5" s="22"/>
      <c r="C5" s="112" t="s">
        <v>26</v>
      </c>
      <c r="D5" s="113"/>
      <c r="E5" s="34" t="s">
        <v>39</v>
      </c>
      <c r="F5" s="13">
        <f>D3-F4</f>
        <v>4</v>
      </c>
      <c r="G5" s="22"/>
      <c r="H5" s="106" t="s">
        <v>33</v>
      </c>
      <c r="I5" s="107"/>
      <c r="J5" s="107"/>
      <c r="K5" s="108"/>
      <c r="L5" s="22"/>
      <c r="M5" s="1"/>
      <c r="N5" s="1"/>
      <c r="O5" s="1"/>
      <c r="P5" s="1"/>
      <c r="Q5" s="1"/>
      <c r="R5" s="1"/>
      <c r="S5" s="2">
        <f>$I$9-$I$8</f>
        <v>95</v>
      </c>
      <c r="T5" s="3"/>
      <c r="U5" s="1"/>
      <c r="V5" s="1"/>
      <c r="W5" s="1"/>
      <c r="X5" s="1"/>
      <c r="Y5" s="1"/>
      <c r="Z5" s="1"/>
      <c r="AA5" s="1"/>
      <c r="AB5" s="1"/>
      <c r="AC5" s="1"/>
      <c r="AD5" s="1"/>
      <c r="AE5" s="1"/>
      <c r="AF5" s="1"/>
      <c r="AG5" s="1"/>
      <c r="AH5" s="1"/>
      <c r="AI5" s="1"/>
    </row>
    <row r="6" spans="1:35" ht="13.5" thickBot="1">
      <c r="A6" s="1"/>
      <c r="B6" s="22"/>
      <c r="C6" s="17" t="s">
        <v>27</v>
      </c>
      <c r="D6" s="95">
        <v>8</v>
      </c>
      <c r="E6" s="35" t="s">
        <v>40</v>
      </c>
      <c r="F6" s="13">
        <f>D3+F4</f>
        <v>10</v>
      </c>
      <c r="G6" s="22"/>
      <c r="H6" s="1"/>
      <c r="I6" s="1"/>
      <c r="J6" s="22"/>
      <c r="K6" s="1"/>
      <c r="L6" s="1"/>
      <c r="M6" s="1"/>
      <c r="N6" s="1"/>
      <c r="O6" s="1"/>
      <c r="P6" s="1"/>
      <c r="Q6" s="1"/>
      <c r="R6" s="1"/>
      <c r="S6" s="2"/>
      <c r="T6" s="3"/>
      <c r="U6" s="1"/>
      <c r="V6" s="1"/>
      <c r="W6" s="1"/>
      <c r="X6" s="1"/>
      <c r="Y6" s="1"/>
      <c r="Z6" s="1"/>
      <c r="AA6" s="1"/>
      <c r="AB6" s="1"/>
      <c r="AC6" s="1"/>
      <c r="AD6" s="1"/>
      <c r="AE6" s="1"/>
      <c r="AF6" s="1"/>
      <c r="AG6" s="1"/>
      <c r="AH6" s="1"/>
      <c r="AI6" s="1"/>
    </row>
    <row r="7" spans="1:35" ht="13.5" thickBot="1">
      <c r="A7" s="1"/>
      <c r="B7" s="22"/>
      <c r="C7" s="96" t="s">
        <v>28</v>
      </c>
      <c r="D7" s="40">
        <v>6</v>
      </c>
      <c r="E7" s="38" t="s">
        <v>41</v>
      </c>
      <c r="F7" s="63"/>
      <c r="G7" s="22"/>
      <c r="H7" s="6"/>
      <c r="I7" s="8" t="s">
        <v>0</v>
      </c>
      <c r="J7" s="8" t="s">
        <v>1</v>
      </c>
      <c r="K7" s="1"/>
      <c r="L7" s="1"/>
      <c r="M7" s="1"/>
      <c r="N7" s="1"/>
      <c r="O7" s="1"/>
      <c r="P7" s="1"/>
      <c r="Q7" s="1"/>
      <c r="R7" s="1"/>
      <c r="S7" s="2">
        <f>$I$8</f>
        <v>5</v>
      </c>
      <c r="T7" s="3">
        <f>$D$3</f>
        <v>7</v>
      </c>
      <c r="U7" s="1"/>
      <c r="V7" s="1"/>
      <c r="W7" s="1"/>
      <c r="X7" s="1"/>
      <c r="Y7" s="1"/>
      <c r="Z7" s="1"/>
      <c r="AA7" s="1"/>
      <c r="AB7" s="1"/>
      <c r="AC7" s="1"/>
      <c r="AD7" s="1"/>
      <c r="AE7" s="1"/>
      <c r="AF7" s="1"/>
      <c r="AG7" s="1"/>
      <c r="AH7" s="1"/>
      <c r="AI7" s="1"/>
    </row>
    <row r="8" spans="1:35" ht="13.5" thickBot="1">
      <c r="A8" s="1"/>
      <c r="B8" s="22"/>
      <c r="C8" s="15" t="s">
        <v>151</v>
      </c>
      <c r="D8" s="41">
        <v>8</v>
      </c>
      <c r="E8" s="39" t="s">
        <v>42</v>
      </c>
      <c r="F8" s="23"/>
      <c r="G8" s="23"/>
      <c r="H8" s="3" t="s">
        <v>7</v>
      </c>
      <c r="I8" s="1">
        <f>MIN(C$15:C$1011)</f>
        <v>5</v>
      </c>
      <c r="J8" s="1">
        <f>MIN(D$15:D$1011)</f>
        <v>2</v>
      </c>
      <c r="K8" s="1"/>
      <c r="L8" s="1"/>
      <c r="M8" s="1"/>
      <c r="N8" s="1"/>
      <c r="O8" s="1"/>
      <c r="P8" s="1"/>
      <c r="Q8" s="1"/>
      <c r="R8" s="1"/>
      <c r="S8" s="2">
        <f>$I$9</f>
        <v>100</v>
      </c>
      <c r="T8" s="3">
        <f>T7</f>
        <v>7</v>
      </c>
      <c r="U8" s="1"/>
      <c r="V8" s="1"/>
      <c r="W8" s="1"/>
      <c r="X8" s="1"/>
      <c r="Y8" s="1"/>
      <c r="Z8" s="1"/>
      <c r="AA8" s="1"/>
      <c r="AB8" s="1"/>
      <c r="AC8" s="1"/>
      <c r="AD8" s="1"/>
      <c r="AE8" s="1"/>
      <c r="AF8" s="1"/>
      <c r="AG8" s="1"/>
      <c r="AH8" s="1"/>
      <c r="AI8" s="1"/>
    </row>
    <row r="9" spans="1:35" ht="12.75">
      <c r="A9" s="1"/>
      <c r="B9" s="22"/>
      <c r="C9" s="112" t="s">
        <v>5</v>
      </c>
      <c r="D9" s="113"/>
      <c r="E9" s="37"/>
      <c r="F9" s="1"/>
      <c r="G9" s="23"/>
      <c r="H9" s="3" t="s">
        <v>8</v>
      </c>
      <c r="I9" s="1">
        <f>MAX(C$15:C$1011)</f>
        <v>100</v>
      </c>
      <c r="J9" s="1">
        <f>MAX(D$15:D$1011)</f>
        <v>12</v>
      </c>
      <c r="K9" s="1"/>
      <c r="L9" s="1"/>
      <c r="M9" s="1"/>
      <c r="N9" s="1"/>
      <c r="O9" s="1"/>
      <c r="P9" s="1"/>
      <c r="Q9" s="1"/>
      <c r="R9" s="1"/>
      <c r="S9" s="2"/>
      <c r="T9" s="3"/>
      <c r="U9" s="1"/>
      <c r="V9" s="1"/>
      <c r="W9" s="1"/>
      <c r="X9" s="1"/>
      <c r="Y9" s="1"/>
      <c r="Z9" s="1"/>
      <c r="AA9" s="1"/>
      <c r="AB9" s="1"/>
      <c r="AC9" s="1"/>
      <c r="AD9" s="1"/>
      <c r="AE9" s="1"/>
      <c r="AF9" s="1"/>
      <c r="AG9" s="1"/>
      <c r="AH9" s="1"/>
      <c r="AI9" s="1"/>
    </row>
    <row r="10" spans="1:35" ht="12.75">
      <c r="A10" s="1"/>
      <c r="B10" s="22"/>
      <c r="C10" s="16" t="s">
        <v>36</v>
      </c>
      <c r="D10" s="42">
        <f>COUNT(D$15:D$1012)</f>
        <v>27</v>
      </c>
      <c r="E10" s="37"/>
      <c r="F10" s="1"/>
      <c r="G10" s="1"/>
      <c r="H10" s="1"/>
      <c r="I10" s="1"/>
      <c r="J10" s="1"/>
      <c r="K10" s="1"/>
      <c r="L10" s="1"/>
      <c r="M10" s="1"/>
      <c r="N10" s="1"/>
      <c r="O10" s="1"/>
      <c r="P10" s="1"/>
      <c r="Q10" s="1"/>
      <c r="R10" s="1"/>
      <c r="S10" s="2">
        <f>S7</f>
        <v>5</v>
      </c>
      <c r="T10" s="3">
        <f>F5</f>
        <v>4</v>
      </c>
      <c r="U10" s="1"/>
      <c r="V10" s="1"/>
      <c r="W10" s="1"/>
      <c r="X10" s="1"/>
      <c r="Y10" s="1"/>
      <c r="Z10" s="1"/>
      <c r="AA10" s="1"/>
      <c r="AB10" s="1"/>
      <c r="AC10" s="1"/>
      <c r="AD10" s="1"/>
      <c r="AE10" s="1"/>
      <c r="AF10" s="1"/>
      <c r="AG10" s="1"/>
      <c r="AH10" s="1"/>
      <c r="AI10" s="1"/>
    </row>
    <row r="11" spans="1:35" ht="12.75">
      <c r="A11" s="1"/>
      <c r="B11" s="22"/>
      <c r="C11" s="31" t="s">
        <v>4</v>
      </c>
      <c r="D11" s="43">
        <f>AVERAGE(D$15:D$1012)</f>
        <v>6.440740740740741</v>
      </c>
      <c r="E11" s="36"/>
      <c r="F11" s="1"/>
      <c r="G11" s="1"/>
      <c r="H11" s="1"/>
      <c r="I11" s="1"/>
      <c r="J11" s="1"/>
      <c r="K11" s="1"/>
      <c r="L11" s="1"/>
      <c r="M11" s="1"/>
      <c r="N11" s="1"/>
      <c r="O11" s="1"/>
      <c r="P11" s="1"/>
      <c r="Q11" s="1"/>
      <c r="R11" s="1"/>
      <c r="S11" s="2">
        <f>S8</f>
        <v>100</v>
      </c>
      <c r="T11" s="3">
        <f>T10</f>
        <v>4</v>
      </c>
      <c r="U11" s="1"/>
      <c r="V11" s="1"/>
      <c r="W11" s="1"/>
      <c r="X11" s="1"/>
      <c r="Y11" s="1"/>
      <c r="Z11" s="1"/>
      <c r="AA11" s="1"/>
      <c r="AB11" s="1"/>
      <c r="AC11" s="1"/>
      <c r="AD11" s="1"/>
      <c r="AE11" s="1"/>
      <c r="AF11" s="1"/>
      <c r="AG11" s="1"/>
      <c r="AH11" s="1"/>
      <c r="AI11" s="1"/>
    </row>
    <row r="12" spans="1:35" ht="13.5" thickBot="1">
      <c r="A12" s="1"/>
      <c r="B12" s="7"/>
      <c r="C12" s="15" t="s">
        <v>2</v>
      </c>
      <c r="D12" s="44">
        <f>STDEV(D$15:D$1012)</f>
        <v>2.0260342580555752</v>
      </c>
      <c r="E12" s="7"/>
      <c r="F12" s="22"/>
      <c r="G12" s="1"/>
      <c r="H12" s="1"/>
      <c r="I12" s="1"/>
      <c r="J12" s="1"/>
      <c r="K12" s="1"/>
      <c r="L12" s="1"/>
      <c r="M12" s="1"/>
      <c r="N12" s="1"/>
      <c r="O12" s="1"/>
      <c r="P12" s="1"/>
      <c r="Q12" s="1"/>
      <c r="R12" s="1"/>
      <c r="S12" s="2"/>
      <c r="T12" s="3"/>
      <c r="U12" s="1"/>
      <c r="V12" s="1"/>
      <c r="W12" s="1"/>
      <c r="X12" s="1"/>
      <c r="Y12" s="1"/>
      <c r="Z12" s="1"/>
      <c r="AA12" s="1"/>
      <c r="AB12" s="1"/>
      <c r="AC12" s="1"/>
      <c r="AD12" s="1"/>
      <c r="AE12" s="1"/>
      <c r="AF12" s="1"/>
      <c r="AG12" s="1"/>
      <c r="AH12" s="1"/>
      <c r="AI12" s="1"/>
    </row>
    <row r="13" spans="1:35" ht="13.5" thickBot="1">
      <c r="A13" s="1"/>
      <c r="B13" s="32" t="s">
        <v>71</v>
      </c>
      <c r="C13" s="109" t="s">
        <v>170</v>
      </c>
      <c r="D13" s="109"/>
      <c r="E13" s="109"/>
      <c r="F13" s="2"/>
      <c r="G13" s="1"/>
      <c r="H13" s="1"/>
      <c r="I13" s="1"/>
      <c r="J13" s="1"/>
      <c r="K13" s="1"/>
      <c r="L13" s="1"/>
      <c r="M13" s="1"/>
      <c r="N13" s="1"/>
      <c r="O13" s="1"/>
      <c r="P13" s="1"/>
      <c r="Q13" s="1"/>
      <c r="R13" s="1"/>
      <c r="S13" s="2">
        <f>S10</f>
        <v>5</v>
      </c>
      <c r="T13" s="3">
        <f>F6</f>
        <v>10</v>
      </c>
      <c r="U13" s="1"/>
      <c r="V13" s="1"/>
      <c r="W13" s="1"/>
      <c r="X13" s="1"/>
      <c r="Y13" s="1"/>
      <c r="Z13" s="1"/>
      <c r="AA13" s="1"/>
      <c r="AB13" s="1"/>
      <c r="AC13" s="1"/>
      <c r="AD13" s="1"/>
      <c r="AE13" s="1"/>
      <c r="AF13" s="1"/>
      <c r="AG13" s="1"/>
      <c r="AH13" s="1"/>
      <c r="AI13" s="1"/>
    </row>
    <row r="14" spans="1:35" ht="13.5" thickBot="1">
      <c r="A14" s="1"/>
      <c r="B14" s="74" t="s">
        <v>6</v>
      </c>
      <c r="C14" s="30" t="s">
        <v>35</v>
      </c>
      <c r="D14" s="30" t="s">
        <v>9</v>
      </c>
      <c r="E14" s="32" t="s">
        <v>29</v>
      </c>
      <c r="F14" s="1"/>
      <c r="G14" s="1"/>
      <c r="H14" s="1"/>
      <c r="I14" s="1"/>
      <c r="J14" s="1"/>
      <c r="K14" s="1"/>
      <c r="L14" s="1"/>
      <c r="M14" s="1"/>
      <c r="N14" s="1"/>
      <c r="O14" s="1"/>
      <c r="P14" s="1"/>
      <c r="Q14" s="1"/>
      <c r="R14" s="1"/>
      <c r="S14" s="2">
        <f>S11</f>
        <v>100</v>
      </c>
      <c r="T14" s="3">
        <f>T13</f>
        <v>10</v>
      </c>
      <c r="U14" s="1"/>
      <c r="V14" s="1"/>
      <c r="W14" s="1"/>
      <c r="X14" s="1"/>
      <c r="Y14" s="1"/>
      <c r="Z14" s="1"/>
      <c r="AA14" s="1"/>
      <c r="AB14" s="1"/>
      <c r="AC14" s="1"/>
      <c r="AD14" s="1"/>
      <c r="AE14" s="1"/>
      <c r="AF14" s="1"/>
      <c r="AG14" s="1"/>
      <c r="AH14" s="1"/>
      <c r="AI14" s="1"/>
    </row>
    <row r="15" spans="1:35" ht="12.75">
      <c r="A15" s="1"/>
      <c r="B15" s="19"/>
      <c r="C15" s="27">
        <v>5</v>
      </c>
      <c r="D15" s="27">
        <v>6.5</v>
      </c>
      <c r="E15" s="25"/>
      <c r="F15" s="1"/>
      <c r="G15" s="1"/>
      <c r="H15" s="1"/>
      <c r="I15" s="1"/>
      <c r="J15" s="1"/>
      <c r="K15" s="1"/>
      <c r="L15" s="1"/>
      <c r="M15" s="1"/>
      <c r="N15" s="1"/>
      <c r="O15" s="1"/>
      <c r="P15" s="1"/>
      <c r="Q15" s="1"/>
      <c r="R15" s="1"/>
      <c r="S15" s="2"/>
      <c r="T15" s="3"/>
      <c r="U15" s="1"/>
      <c r="V15" s="1"/>
      <c r="W15" s="1"/>
      <c r="X15" s="1"/>
      <c r="Y15" s="1"/>
      <c r="Z15" s="1"/>
      <c r="AA15" s="1"/>
      <c r="AB15" s="1"/>
      <c r="AC15" s="1"/>
      <c r="AD15" s="1"/>
      <c r="AE15" s="1"/>
      <c r="AF15" s="1"/>
      <c r="AG15" s="1"/>
      <c r="AH15" s="1"/>
      <c r="AI15" s="1"/>
    </row>
    <row r="16" spans="1:35" ht="12.75">
      <c r="A16" s="1"/>
      <c r="B16" s="20"/>
      <c r="C16" s="27">
        <v>6</v>
      </c>
      <c r="D16" s="27">
        <v>5.1</v>
      </c>
      <c r="E16" s="24"/>
      <c r="F16" s="1"/>
      <c r="G16" s="1"/>
      <c r="H16" s="1"/>
      <c r="I16" s="1"/>
      <c r="J16" s="1"/>
      <c r="K16" s="1"/>
      <c r="L16" s="1"/>
      <c r="M16" s="1"/>
      <c r="N16" s="1"/>
      <c r="O16" s="1"/>
      <c r="P16" s="1"/>
      <c r="Q16" s="1"/>
      <c r="R16" s="1"/>
      <c r="S16" s="53">
        <f>S8+$S$5/20</f>
        <v>104.75</v>
      </c>
      <c r="T16" s="52">
        <f>$D$11</f>
        <v>6.440740740740741</v>
      </c>
      <c r="U16" s="1"/>
      <c r="V16" s="1"/>
      <c r="W16" s="1"/>
      <c r="X16" s="1"/>
      <c r="Y16" s="1"/>
      <c r="Z16" s="1"/>
      <c r="AA16" s="1"/>
      <c r="AB16" s="1"/>
      <c r="AC16" s="1"/>
      <c r="AD16" s="1"/>
      <c r="AE16" s="1"/>
      <c r="AF16" s="1"/>
      <c r="AG16" s="1"/>
      <c r="AH16" s="1"/>
      <c r="AI16" s="1"/>
    </row>
    <row r="17" spans="1:35" ht="12.75">
      <c r="A17" s="1"/>
      <c r="B17" s="20"/>
      <c r="C17" s="47">
        <v>8.1</v>
      </c>
      <c r="D17" s="47">
        <v>12</v>
      </c>
      <c r="E17" s="48" t="s">
        <v>152</v>
      </c>
      <c r="F17" s="1"/>
      <c r="G17" s="1"/>
      <c r="H17" s="1"/>
      <c r="I17" s="1"/>
      <c r="J17" s="1"/>
      <c r="K17" s="1"/>
      <c r="L17" s="1"/>
      <c r="M17" s="1"/>
      <c r="N17" s="1"/>
      <c r="O17" s="1"/>
      <c r="P17" s="1"/>
      <c r="Q17" s="1"/>
      <c r="R17" s="1"/>
      <c r="S17" s="53">
        <f>S16+$S$5/10</f>
        <v>114.25</v>
      </c>
      <c r="T17" s="52">
        <f>T16</f>
        <v>6.440740740740741</v>
      </c>
      <c r="U17" s="1"/>
      <c r="V17" s="1"/>
      <c r="W17" s="1"/>
      <c r="X17" s="1"/>
      <c r="Y17" s="1"/>
      <c r="Z17" s="1"/>
      <c r="AA17" s="1"/>
      <c r="AB17" s="1"/>
      <c r="AC17" s="1"/>
      <c r="AD17" s="1"/>
      <c r="AE17" s="1"/>
      <c r="AF17" s="1"/>
      <c r="AG17" s="1"/>
      <c r="AH17" s="1"/>
      <c r="AI17" s="1"/>
    </row>
    <row r="18" spans="1:35" ht="12.75">
      <c r="A18" s="1"/>
      <c r="B18" s="20"/>
      <c r="C18" s="27">
        <v>10</v>
      </c>
      <c r="D18" s="27">
        <v>9.2</v>
      </c>
      <c r="E18" s="24" t="s">
        <v>58</v>
      </c>
      <c r="F18" s="1"/>
      <c r="G18" s="1"/>
      <c r="H18" s="1"/>
      <c r="I18" s="1"/>
      <c r="J18" s="1"/>
      <c r="K18" s="1"/>
      <c r="L18" s="1"/>
      <c r="M18" s="1"/>
      <c r="N18" s="1"/>
      <c r="O18" s="1"/>
      <c r="P18" s="1"/>
      <c r="Q18" s="1"/>
      <c r="R18" s="1"/>
      <c r="S18" s="2"/>
      <c r="T18" s="3"/>
      <c r="U18" s="1"/>
      <c r="V18" s="1"/>
      <c r="W18" s="1"/>
      <c r="X18" s="1"/>
      <c r="Y18" s="1"/>
      <c r="Z18" s="1"/>
      <c r="AA18" s="1"/>
      <c r="AB18" s="1"/>
      <c r="AC18" s="1"/>
      <c r="AD18" s="1"/>
      <c r="AE18" s="1"/>
      <c r="AF18" s="1"/>
      <c r="AG18" s="1"/>
      <c r="AH18" s="1"/>
      <c r="AI18" s="1"/>
    </row>
    <row r="19" spans="1:35" ht="12.75">
      <c r="A19" s="1"/>
      <c r="B19" s="20"/>
      <c r="C19" s="27">
        <v>12</v>
      </c>
      <c r="D19" s="27">
        <v>8.8</v>
      </c>
      <c r="E19" s="24" t="s">
        <v>58</v>
      </c>
      <c r="F19" s="1"/>
      <c r="G19" s="1"/>
      <c r="H19" s="1"/>
      <c r="I19" s="1"/>
      <c r="J19" s="1"/>
      <c r="K19" s="1"/>
      <c r="L19" s="1"/>
      <c r="M19" s="1"/>
      <c r="N19" s="1"/>
      <c r="O19" s="1"/>
      <c r="P19" s="1"/>
      <c r="Q19" s="1"/>
      <c r="R19" s="1"/>
      <c r="S19" s="53"/>
      <c r="T19" s="52"/>
      <c r="U19" s="1"/>
      <c r="V19" s="1"/>
      <c r="W19" s="1"/>
      <c r="X19" s="1"/>
      <c r="Y19" s="1"/>
      <c r="Z19" s="1"/>
      <c r="AA19" s="1"/>
      <c r="AB19" s="1"/>
      <c r="AC19" s="1"/>
      <c r="AD19" s="1"/>
      <c r="AE19" s="1"/>
      <c r="AF19" s="1"/>
      <c r="AG19" s="1"/>
      <c r="AH19" s="1"/>
      <c r="AI19" s="1"/>
    </row>
    <row r="20" spans="1:35" ht="12.75">
      <c r="A20" s="1"/>
      <c r="B20" s="20"/>
      <c r="C20" s="27">
        <v>13</v>
      </c>
      <c r="D20" s="27">
        <v>7.9</v>
      </c>
      <c r="E20" s="24" t="s">
        <v>58</v>
      </c>
      <c r="F20" s="1"/>
      <c r="G20" s="1"/>
      <c r="H20" s="1"/>
      <c r="I20" s="1"/>
      <c r="J20" s="1"/>
      <c r="K20" s="1"/>
      <c r="L20" s="1"/>
      <c r="M20" s="1"/>
      <c r="N20" s="1"/>
      <c r="O20" s="1"/>
      <c r="P20" s="1"/>
      <c r="Q20" s="1"/>
      <c r="R20" s="1"/>
      <c r="S20" s="53"/>
      <c r="T20" s="52"/>
      <c r="U20" s="1"/>
      <c r="V20" s="1"/>
      <c r="W20" s="1"/>
      <c r="X20" s="1"/>
      <c r="Y20" s="1"/>
      <c r="Z20" s="1"/>
      <c r="AA20" s="1"/>
      <c r="AB20" s="1"/>
      <c r="AC20" s="1"/>
      <c r="AD20" s="1"/>
      <c r="AE20" s="1"/>
      <c r="AF20" s="1"/>
      <c r="AG20" s="1"/>
      <c r="AH20" s="1"/>
      <c r="AI20" s="1"/>
    </row>
    <row r="21" spans="1:35" ht="12.75">
      <c r="A21" s="1"/>
      <c r="B21" s="20"/>
      <c r="C21" s="27">
        <v>18.2</v>
      </c>
      <c r="D21" s="27">
        <v>6.1</v>
      </c>
      <c r="E21" s="24" t="s">
        <v>58</v>
      </c>
      <c r="F21" s="1"/>
      <c r="G21" s="1"/>
      <c r="H21" s="1"/>
      <c r="I21" s="1"/>
      <c r="J21" s="1"/>
      <c r="K21" s="1"/>
      <c r="L21" s="1"/>
      <c r="M21" s="1"/>
      <c r="N21" s="1"/>
      <c r="O21" s="1"/>
      <c r="P21" s="1"/>
      <c r="Q21" s="1"/>
      <c r="R21" s="1"/>
      <c r="S21" s="2"/>
      <c r="T21" s="3"/>
      <c r="U21" s="1"/>
      <c r="V21" s="1"/>
      <c r="W21" s="1"/>
      <c r="X21" s="1"/>
      <c r="Y21" s="1"/>
      <c r="Z21" s="1"/>
      <c r="AA21" s="1"/>
      <c r="AB21" s="1"/>
      <c r="AC21" s="1"/>
      <c r="AD21" s="1"/>
      <c r="AE21" s="1"/>
      <c r="AF21" s="1"/>
      <c r="AG21" s="1"/>
      <c r="AH21" s="1"/>
      <c r="AI21" s="1"/>
    </row>
    <row r="22" spans="1:35" ht="12.75">
      <c r="A22" s="1"/>
      <c r="B22" s="20"/>
      <c r="C22" s="27">
        <v>21</v>
      </c>
      <c r="D22" s="27">
        <v>5.8</v>
      </c>
      <c r="E22" s="24" t="s">
        <v>58</v>
      </c>
      <c r="F22" s="1"/>
      <c r="G22" s="1"/>
      <c r="H22" s="1"/>
      <c r="I22" s="1"/>
      <c r="J22" s="1"/>
      <c r="K22" s="1"/>
      <c r="L22" s="1"/>
      <c r="M22" s="1"/>
      <c r="N22" s="1"/>
      <c r="O22" s="1"/>
      <c r="P22" s="1"/>
      <c r="Q22" s="1"/>
      <c r="R22" s="1"/>
      <c r="S22" s="2"/>
      <c r="T22" s="3"/>
      <c r="U22" s="1"/>
      <c r="V22" s="1"/>
      <c r="W22" s="1"/>
      <c r="X22" s="1"/>
      <c r="Y22" s="1"/>
      <c r="Z22" s="1"/>
      <c r="AA22" s="1"/>
      <c r="AB22" s="1"/>
      <c r="AC22" s="1"/>
      <c r="AD22" s="1"/>
      <c r="AE22" s="1"/>
      <c r="AF22" s="1"/>
      <c r="AG22" s="1"/>
      <c r="AH22" s="1"/>
      <c r="AI22" s="1"/>
    </row>
    <row r="23" spans="1:35" ht="12.75">
      <c r="A23" s="1"/>
      <c r="B23" s="20"/>
      <c r="C23" s="27">
        <v>26</v>
      </c>
      <c r="D23" s="27">
        <v>8</v>
      </c>
      <c r="E23" s="24"/>
      <c r="F23" s="1"/>
      <c r="G23" s="1"/>
      <c r="H23" s="1"/>
      <c r="I23" s="1"/>
      <c r="J23" s="1"/>
      <c r="K23" s="1"/>
      <c r="L23" s="1"/>
      <c r="M23" s="1"/>
      <c r="N23" s="1"/>
      <c r="O23" s="1"/>
      <c r="P23" s="1"/>
      <c r="Q23" s="1"/>
      <c r="R23" s="1"/>
      <c r="S23" s="2"/>
      <c r="T23" s="3"/>
      <c r="U23" s="1"/>
      <c r="V23" s="1"/>
      <c r="W23" s="1"/>
      <c r="X23" s="1"/>
      <c r="Y23" s="1"/>
      <c r="Z23" s="1"/>
      <c r="AA23" s="1"/>
      <c r="AB23" s="1"/>
      <c r="AC23" s="1"/>
      <c r="AD23" s="1"/>
      <c r="AE23" s="1"/>
      <c r="AF23" s="1"/>
      <c r="AG23" s="1"/>
      <c r="AH23" s="1"/>
      <c r="AI23" s="1"/>
    </row>
    <row r="24" spans="1:35" ht="12.75">
      <c r="A24" s="1"/>
      <c r="B24" s="20"/>
      <c r="C24" s="27">
        <v>29</v>
      </c>
      <c r="D24" s="27">
        <v>5.4</v>
      </c>
      <c r="E24" s="24" t="s">
        <v>59</v>
      </c>
      <c r="F24" s="1"/>
      <c r="G24" s="1"/>
      <c r="H24" s="1"/>
      <c r="I24" s="1"/>
      <c r="J24" s="1"/>
      <c r="K24" s="1"/>
      <c r="L24" s="1"/>
      <c r="M24" s="1"/>
      <c r="N24" s="1"/>
      <c r="O24" s="1"/>
      <c r="P24" s="1"/>
      <c r="Q24" s="1"/>
      <c r="R24" s="1"/>
      <c r="S24" s="2"/>
      <c r="T24" s="3"/>
      <c r="U24" s="1"/>
      <c r="V24" s="1"/>
      <c r="W24" s="1"/>
      <c r="X24" s="1"/>
      <c r="Y24" s="1"/>
      <c r="Z24" s="1"/>
      <c r="AA24" s="1"/>
      <c r="AB24" s="1"/>
      <c r="AC24" s="1"/>
      <c r="AD24" s="1"/>
      <c r="AE24" s="1"/>
      <c r="AF24" s="1"/>
      <c r="AG24" s="1"/>
      <c r="AH24" s="1"/>
      <c r="AI24" s="1"/>
    </row>
    <row r="25" spans="1:35" ht="12.75">
      <c r="A25" s="1"/>
      <c r="B25" s="20"/>
      <c r="C25" s="27">
        <v>33</v>
      </c>
      <c r="D25" s="27">
        <v>6</v>
      </c>
      <c r="E25" s="24" t="s">
        <v>59</v>
      </c>
      <c r="F25" s="1"/>
      <c r="G25" s="1"/>
      <c r="H25" s="1"/>
      <c r="I25" s="1"/>
      <c r="J25" s="1"/>
      <c r="K25" s="1"/>
      <c r="L25" s="1"/>
      <c r="M25" s="1"/>
      <c r="N25" s="1"/>
      <c r="O25" s="1"/>
      <c r="P25" s="1"/>
      <c r="Q25" s="1"/>
      <c r="R25" s="1"/>
      <c r="S25" s="2"/>
      <c r="T25" s="3"/>
      <c r="U25" s="1"/>
      <c r="V25" s="1"/>
      <c r="W25" s="1"/>
      <c r="X25" s="1"/>
      <c r="Y25" s="1"/>
      <c r="Z25" s="1"/>
      <c r="AA25" s="1"/>
      <c r="AB25" s="1"/>
      <c r="AC25" s="1"/>
      <c r="AD25" s="1"/>
      <c r="AE25" s="1"/>
      <c r="AF25" s="1"/>
      <c r="AG25" s="1"/>
      <c r="AH25" s="1"/>
      <c r="AI25" s="1"/>
    </row>
    <row r="26" spans="1:35" ht="12.75">
      <c r="A26" s="1"/>
      <c r="B26" s="20"/>
      <c r="C26" s="27">
        <v>37</v>
      </c>
      <c r="D26" s="27">
        <v>4.5</v>
      </c>
      <c r="E26" s="24" t="s">
        <v>59</v>
      </c>
      <c r="F26" s="1"/>
      <c r="G26" s="1"/>
      <c r="H26" s="1"/>
      <c r="I26" s="1"/>
      <c r="J26" s="1"/>
      <c r="K26" s="1"/>
      <c r="L26" s="1"/>
      <c r="M26" s="1"/>
      <c r="N26" s="1"/>
      <c r="O26" s="1"/>
      <c r="P26" s="1"/>
      <c r="Q26" s="1"/>
      <c r="R26" s="1"/>
      <c r="S26" s="2"/>
      <c r="T26" s="3"/>
      <c r="U26" s="1"/>
      <c r="V26" s="1"/>
      <c r="W26" s="1"/>
      <c r="X26" s="1"/>
      <c r="Y26" s="1"/>
      <c r="Z26" s="1"/>
      <c r="AA26" s="1"/>
      <c r="AB26" s="1"/>
      <c r="AC26" s="1"/>
      <c r="AD26" s="1"/>
      <c r="AE26" s="1"/>
      <c r="AF26" s="1"/>
      <c r="AG26" s="1"/>
      <c r="AH26" s="1"/>
      <c r="AI26" s="1"/>
    </row>
    <row r="27" spans="1:35" ht="12.75">
      <c r="A27" s="1"/>
      <c r="B27" s="20"/>
      <c r="C27" s="27">
        <v>39</v>
      </c>
      <c r="D27" s="27">
        <v>4.2</v>
      </c>
      <c r="E27" s="24" t="s">
        <v>59</v>
      </c>
      <c r="F27" s="1"/>
      <c r="G27" s="1"/>
      <c r="H27" s="1"/>
      <c r="I27" s="1"/>
      <c r="J27" s="1"/>
      <c r="K27" s="1"/>
      <c r="L27" s="1"/>
      <c r="M27" s="1"/>
      <c r="N27" s="1"/>
      <c r="O27" s="1"/>
      <c r="P27" s="1"/>
      <c r="Q27" s="1"/>
      <c r="R27" s="1"/>
      <c r="S27" s="2"/>
      <c r="T27" s="3"/>
      <c r="U27" s="1"/>
      <c r="V27" s="1"/>
      <c r="W27" s="1"/>
      <c r="X27" s="1"/>
      <c r="Y27" s="1"/>
      <c r="Z27" s="1"/>
      <c r="AA27" s="1"/>
      <c r="AB27" s="1"/>
      <c r="AC27" s="1"/>
      <c r="AD27" s="1"/>
      <c r="AE27" s="1"/>
      <c r="AF27" s="1"/>
      <c r="AG27" s="1"/>
      <c r="AH27" s="1"/>
      <c r="AI27" s="1"/>
    </row>
    <row r="28" spans="1:35" ht="12.75">
      <c r="A28" s="1"/>
      <c r="B28" s="20"/>
      <c r="C28" s="27">
        <v>43</v>
      </c>
      <c r="D28" s="27">
        <v>5.5</v>
      </c>
      <c r="E28" s="24" t="s">
        <v>59</v>
      </c>
      <c r="F28" s="1"/>
      <c r="G28" s="1"/>
      <c r="H28" s="1"/>
      <c r="I28" s="1"/>
      <c r="J28" s="1"/>
      <c r="K28" s="1"/>
      <c r="L28" s="1"/>
      <c r="M28" s="1"/>
      <c r="N28" s="1"/>
      <c r="O28" s="1"/>
      <c r="P28" s="1"/>
      <c r="Q28" s="1"/>
      <c r="R28" s="1"/>
      <c r="S28" s="2"/>
      <c r="T28" s="3"/>
      <c r="U28" s="1"/>
      <c r="V28" s="1"/>
      <c r="W28" s="1"/>
      <c r="X28" s="1"/>
      <c r="Y28" s="1"/>
      <c r="Z28" s="1"/>
      <c r="AA28" s="1"/>
      <c r="AB28" s="1"/>
      <c r="AC28" s="1"/>
      <c r="AD28" s="1"/>
      <c r="AE28" s="1"/>
      <c r="AF28" s="1"/>
      <c r="AG28" s="1"/>
      <c r="AH28" s="1"/>
      <c r="AI28" s="1"/>
    </row>
    <row r="29" spans="1:35" ht="12.75">
      <c r="A29" s="1"/>
      <c r="B29" s="20"/>
      <c r="C29" s="27">
        <v>45</v>
      </c>
      <c r="D29" s="27">
        <v>6.4</v>
      </c>
      <c r="E29" s="24" t="s">
        <v>59</v>
      </c>
      <c r="F29" s="1"/>
      <c r="G29" s="1"/>
      <c r="H29" s="1"/>
      <c r="I29" s="1"/>
      <c r="J29" s="1"/>
      <c r="K29" s="1"/>
      <c r="L29" s="1"/>
      <c r="M29" s="1"/>
      <c r="N29" s="1"/>
      <c r="O29" s="1"/>
      <c r="P29" s="1"/>
      <c r="Q29" s="1"/>
      <c r="R29" s="1"/>
      <c r="S29" s="2"/>
      <c r="T29" s="3"/>
      <c r="U29" s="1"/>
      <c r="V29" s="1"/>
      <c r="W29" s="1"/>
      <c r="X29" s="1"/>
      <c r="Y29" s="1"/>
      <c r="Z29" s="1"/>
      <c r="AA29" s="1"/>
      <c r="AB29" s="1"/>
      <c r="AC29" s="1"/>
      <c r="AD29" s="1"/>
      <c r="AE29" s="1"/>
      <c r="AF29" s="1"/>
      <c r="AG29" s="1"/>
      <c r="AH29" s="1"/>
      <c r="AI29" s="1"/>
    </row>
    <row r="30" spans="1:35" ht="12.75">
      <c r="A30" s="1"/>
      <c r="B30" s="20"/>
      <c r="C30" s="27">
        <v>50</v>
      </c>
      <c r="D30" s="27">
        <v>6.9</v>
      </c>
      <c r="E30" s="24" t="s">
        <v>59</v>
      </c>
      <c r="F30" s="1"/>
      <c r="G30" s="1"/>
      <c r="H30" s="1"/>
      <c r="I30" s="1"/>
      <c r="J30" s="1"/>
      <c r="K30" s="1"/>
      <c r="L30" s="1"/>
      <c r="M30" s="1"/>
      <c r="N30" s="1"/>
      <c r="O30" s="1"/>
      <c r="P30" s="1"/>
      <c r="Q30" s="1"/>
      <c r="R30" s="1"/>
      <c r="S30" s="2"/>
      <c r="T30" s="3"/>
      <c r="U30" s="1"/>
      <c r="V30" s="1"/>
      <c r="W30" s="1"/>
      <c r="X30" s="1"/>
      <c r="Y30" s="1"/>
      <c r="Z30" s="1"/>
      <c r="AA30" s="1"/>
      <c r="AB30" s="1"/>
      <c r="AC30" s="1"/>
      <c r="AD30" s="1"/>
      <c r="AE30" s="1"/>
      <c r="AF30" s="1"/>
      <c r="AG30" s="1"/>
      <c r="AH30" s="1"/>
      <c r="AI30" s="1"/>
    </row>
    <row r="31" spans="1:35" ht="12.75">
      <c r="A31" s="1"/>
      <c r="B31" s="20"/>
      <c r="C31" s="27">
        <v>54</v>
      </c>
      <c r="D31" s="27">
        <v>6.4</v>
      </c>
      <c r="E31" s="24" t="s">
        <v>59</v>
      </c>
      <c r="F31" s="1"/>
      <c r="G31" s="1"/>
      <c r="H31" s="1"/>
      <c r="I31" s="1"/>
      <c r="J31" s="1"/>
      <c r="K31" s="1"/>
      <c r="L31" s="1"/>
      <c r="M31" s="1"/>
      <c r="N31" s="1"/>
      <c r="O31" s="1"/>
      <c r="P31" s="1"/>
      <c r="Q31" s="1"/>
      <c r="R31" s="1"/>
      <c r="S31" s="2"/>
      <c r="T31" s="3"/>
      <c r="U31" s="1"/>
      <c r="V31" s="1"/>
      <c r="W31" s="1"/>
      <c r="X31" s="1"/>
      <c r="Y31" s="1"/>
      <c r="Z31" s="1"/>
      <c r="AA31" s="1"/>
      <c r="AB31" s="1"/>
      <c r="AC31" s="1"/>
      <c r="AD31" s="1"/>
      <c r="AE31" s="1"/>
      <c r="AF31" s="1"/>
      <c r="AG31" s="1"/>
      <c r="AH31" s="1"/>
      <c r="AI31" s="1"/>
    </row>
    <row r="32" spans="1:35" ht="12.75">
      <c r="A32" s="1"/>
      <c r="B32" s="20"/>
      <c r="C32" s="27">
        <v>58</v>
      </c>
      <c r="D32" s="27">
        <v>6</v>
      </c>
      <c r="E32" s="24" t="s">
        <v>59</v>
      </c>
      <c r="F32" s="1"/>
      <c r="G32" s="1"/>
      <c r="H32" s="1"/>
      <c r="I32" s="1"/>
      <c r="J32" s="1"/>
      <c r="K32" s="1"/>
      <c r="L32" s="1"/>
      <c r="M32" s="1"/>
      <c r="N32" s="1"/>
      <c r="O32" s="1"/>
      <c r="P32" s="1"/>
      <c r="Q32" s="1"/>
      <c r="R32" s="1"/>
      <c r="S32" s="2"/>
      <c r="T32" s="3"/>
      <c r="U32" s="1"/>
      <c r="V32" s="1"/>
      <c r="W32" s="1"/>
      <c r="X32" s="1"/>
      <c r="Y32" s="1"/>
      <c r="Z32" s="1"/>
      <c r="AA32" s="1"/>
      <c r="AB32" s="1"/>
      <c r="AC32" s="1"/>
      <c r="AD32" s="1"/>
      <c r="AE32" s="1"/>
      <c r="AF32" s="1"/>
      <c r="AG32" s="1"/>
      <c r="AH32" s="1"/>
      <c r="AI32" s="1"/>
    </row>
    <row r="33" spans="1:35" ht="12.75">
      <c r="A33" s="1"/>
      <c r="B33" s="20"/>
      <c r="C33" s="27">
        <v>63</v>
      </c>
      <c r="D33" s="27">
        <v>8</v>
      </c>
      <c r="E33" s="24"/>
      <c r="F33" s="1"/>
      <c r="G33" s="1"/>
      <c r="H33" s="1"/>
      <c r="I33" s="1"/>
      <c r="J33" s="1"/>
      <c r="K33" s="1"/>
      <c r="L33" s="1"/>
      <c r="M33" s="1"/>
      <c r="N33" s="1"/>
      <c r="O33" s="1"/>
      <c r="P33" s="1"/>
      <c r="Q33" s="1"/>
      <c r="R33" s="1"/>
      <c r="S33" s="2"/>
      <c r="T33" s="3"/>
      <c r="U33" s="1"/>
      <c r="V33" s="1"/>
      <c r="W33" s="1"/>
      <c r="X33" s="1"/>
      <c r="Y33" s="1"/>
      <c r="Z33" s="1"/>
      <c r="AA33" s="1"/>
      <c r="AB33" s="1"/>
      <c r="AC33" s="1"/>
      <c r="AD33" s="1"/>
      <c r="AE33" s="1"/>
      <c r="AF33" s="1"/>
      <c r="AG33" s="1"/>
      <c r="AH33" s="1"/>
      <c r="AI33" s="1"/>
    </row>
    <row r="34" spans="1:35" ht="12.75">
      <c r="A34" s="1"/>
      <c r="B34" s="20"/>
      <c r="C34" s="27">
        <v>69</v>
      </c>
      <c r="D34" s="27">
        <v>4</v>
      </c>
      <c r="E34" s="24"/>
      <c r="F34" s="1"/>
      <c r="G34" s="1"/>
      <c r="H34" s="1"/>
      <c r="I34" s="1"/>
      <c r="J34" s="1"/>
      <c r="K34" s="1"/>
      <c r="L34" s="1"/>
      <c r="M34" s="1"/>
      <c r="N34" s="1"/>
      <c r="O34" s="1"/>
      <c r="P34" s="1"/>
      <c r="Q34" s="1"/>
      <c r="R34" s="1"/>
      <c r="S34" s="2"/>
      <c r="T34" s="3"/>
      <c r="U34" s="1"/>
      <c r="V34" s="1"/>
      <c r="W34" s="1"/>
      <c r="X34" s="1"/>
      <c r="Y34" s="1"/>
      <c r="Z34" s="1"/>
      <c r="AA34" s="1"/>
      <c r="AB34" s="1"/>
      <c r="AC34" s="1"/>
      <c r="AD34" s="1"/>
      <c r="AE34" s="1"/>
      <c r="AF34" s="1"/>
      <c r="AG34" s="1"/>
      <c r="AH34" s="1"/>
      <c r="AI34" s="1"/>
    </row>
    <row r="35" spans="1:35" ht="12.75">
      <c r="A35" s="1"/>
      <c r="B35" s="20"/>
      <c r="C35" s="47">
        <v>74</v>
      </c>
      <c r="D35" s="47">
        <v>2</v>
      </c>
      <c r="E35" s="48" t="s">
        <v>62</v>
      </c>
      <c r="F35" s="1"/>
      <c r="G35" s="1"/>
      <c r="H35" s="1"/>
      <c r="I35" s="1"/>
      <c r="J35" s="1"/>
      <c r="K35" s="1"/>
      <c r="L35" s="1"/>
      <c r="M35" s="1"/>
      <c r="N35" s="1"/>
      <c r="O35" s="1"/>
      <c r="P35" s="1"/>
      <c r="Q35" s="1"/>
      <c r="R35" s="1"/>
      <c r="S35" s="2"/>
      <c r="T35" s="3"/>
      <c r="U35" s="1"/>
      <c r="V35" s="1"/>
      <c r="W35" s="1"/>
      <c r="X35" s="1"/>
      <c r="Y35" s="1"/>
      <c r="Z35" s="1"/>
      <c r="AA35" s="1"/>
      <c r="AB35" s="1"/>
      <c r="AC35" s="1"/>
      <c r="AD35" s="1"/>
      <c r="AE35" s="1"/>
      <c r="AF35" s="1"/>
      <c r="AG35" s="1"/>
      <c r="AH35" s="1"/>
      <c r="AI35" s="1"/>
    </row>
    <row r="36" spans="1:35" ht="12.75">
      <c r="A36" s="1"/>
      <c r="B36" s="20"/>
      <c r="C36" s="27">
        <v>80</v>
      </c>
      <c r="D36" s="27">
        <v>4.5</v>
      </c>
      <c r="E36" s="24" t="s">
        <v>60</v>
      </c>
      <c r="F36" s="1"/>
      <c r="G36" s="1"/>
      <c r="H36" s="1"/>
      <c r="I36" s="1"/>
      <c r="J36" s="1"/>
      <c r="K36" s="1"/>
      <c r="L36" s="1"/>
      <c r="M36" s="1"/>
      <c r="N36" s="1"/>
      <c r="O36" s="1"/>
      <c r="P36" s="1"/>
      <c r="Q36" s="1"/>
      <c r="R36" s="1"/>
      <c r="S36" s="2"/>
      <c r="T36" s="3"/>
      <c r="U36" s="1"/>
      <c r="V36" s="1"/>
      <c r="W36" s="1"/>
      <c r="X36" s="1"/>
      <c r="Y36" s="1"/>
      <c r="Z36" s="1"/>
      <c r="AA36" s="1"/>
      <c r="AB36" s="1"/>
      <c r="AC36" s="1"/>
      <c r="AD36" s="1"/>
      <c r="AE36" s="1"/>
      <c r="AF36" s="1"/>
      <c r="AG36" s="1"/>
      <c r="AH36" s="1"/>
      <c r="AI36" s="1"/>
    </row>
    <row r="37" spans="1:35" ht="12.75">
      <c r="A37" s="1"/>
      <c r="B37" s="20"/>
      <c r="C37" s="27">
        <v>82</v>
      </c>
      <c r="D37" s="27">
        <v>4.7</v>
      </c>
      <c r="E37" s="24" t="s">
        <v>60</v>
      </c>
      <c r="F37" s="1"/>
      <c r="G37" s="1"/>
      <c r="H37" s="1"/>
      <c r="I37" s="1"/>
      <c r="J37" s="1"/>
      <c r="K37" s="1"/>
      <c r="L37" s="1"/>
      <c r="M37" s="1"/>
      <c r="N37" s="1"/>
      <c r="O37" s="1"/>
      <c r="P37" s="1"/>
      <c r="Q37" s="1"/>
      <c r="R37" s="1"/>
      <c r="S37" s="2"/>
      <c r="T37" s="3"/>
      <c r="U37" s="1"/>
      <c r="V37" s="1"/>
      <c r="W37" s="1"/>
      <c r="X37" s="1"/>
      <c r="Y37" s="1"/>
      <c r="Z37" s="1"/>
      <c r="AA37" s="1"/>
      <c r="AB37" s="1"/>
      <c r="AC37" s="1"/>
      <c r="AD37" s="1"/>
      <c r="AE37" s="1"/>
      <c r="AF37" s="1"/>
      <c r="AG37" s="1"/>
      <c r="AH37" s="1"/>
      <c r="AI37" s="1"/>
    </row>
    <row r="38" spans="1:35" ht="12.75">
      <c r="A38" s="1"/>
      <c r="B38" s="20"/>
      <c r="C38" s="27">
        <v>83</v>
      </c>
      <c r="D38" s="27">
        <v>6</v>
      </c>
      <c r="E38" s="24" t="s">
        <v>60</v>
      </c>
      <c r="F38" s="1"/>
      <c r="G38" s="1"/>
      <c r="H38" s="1"/>
      <c r="I38" s="1"/>
      <c r="J38" s="1"/>
      <c r="K38" s="1"/>
      <c r="L38" s="1"/>
      <c r="M38" s="1"/>
      <c r="N38" s="1"/>
      <c r="O38" s="1"/>
      <c r="P38" s="1"/>
      <c r="Q38" s="1"/>
      <c r="R38" s="1"/>
      <c r="S38" s="2"/>
      <c r="T38" s="3"/>
      <c r="U38" s="1"/>
      <c r="V38" s="1"/>
      <c r="W38" s="1"/>
      <c r="X38" s="1"/>
      <c r="Y38" s="1"/>
      <c r="Z38" s="1"/>
      <c r="AA38" s="1"/>
      <c r="AB38" s="1"/>
      <c r="AC38" s="1"/>
      <c r="AD38" s="1"/>
      <c r="AE38" s="1"/>
      <c r="AF38" s="1"/>
      <c r="AG38" s="1"/>
      <c r="AH38" s="1"/>
      <c r="AI38" s="1"/>
    </row>
    <row r="39" spans="1:35" ht="12.75">
      <c r="A39" s="1"/>
      <c r="B39" s="20"/>
      <c r="C39" s="27">
        <v>90</v>
      </c>
      <c r="D39" s="27">
        <v>7</v>
      </c>
      <c r="E39" s="24" t="s">
        <v>60</v>
      </c>
      <c r="F39" s="1"/>
      <c r="G39" s="1"/>
      <c r="H39" s="1"/>
      <c r="I39" s="1"/>
      <c r="J39" s="1"/>
      <c r="K39" s="1"/>
      <c r="L39" s="1"/>
      <c r="M39" s="1"/>
      <c r="N39" s="1"/>
      <c r="O39" s="1"/>
      <c r="P39" s="1"/>
      <c r="Q39" s="1"/>
      <c r="R39" s="1"/>
      <c r="S39" s="2"/>
      <c r="T39" s="3"/>
      <c r="U39" s="1"/>
      <c r="V39" s="1"/>
      <c r="W39" s="1"/>
      <c r="X39" s="1"/>
      <c r="Y39" s="1"/>
      <c r="Z39" s="1"/>
      <c r="AA39" s="1"/>
      <c r="AB39" s="1"/>
      <c r="AC39" s="1"/>
      <c r="AD39" s="1"/>
      <c r="AE39" s="1"/>
      <c r="AF39" s="1"/>
      <c r="AG39" s="1"/>
      <c r="AH39" s="1"/>
      <c r="AI39" s="1"/>
    </row>
    <row r="40" spans="1:35" ht="12.75">
      <c r="A40" s="1"/>
      <c r="B40" s="20"/>
      <c r="C40" s="27">
        <v>95</v>
      </c>
      <c r="D40" s="27">
        <v>8</v>
      </c>
      <c r="E40" s="24" t="s">
        <v>60</v>
      </c>
      <c r="F40" s="1"/>
      <c r="G40" s="1"/>
      <c r="H40" s="1"/>
      <c r="I40" s="1"/>
      <c r="J40" s="1"/>
      <c r="K40" s="1"/>
      <c r="L40" s="1"/>
      <c r="M40" s="1"/>
      <c r="N40" s="1"/>
      <c r="O40" s="1"/>
      <c r="P40" s="1"/>
      <c r="Q40" s="1"/>
      <c r="R40" s="1"/>
      <c r="S40" s="2"/>
      <c r="T40" s="3"/>
      <c r="U40" s="1"/>
      <c r="V40" s="1"/>
      <c r="W40" s="1"/>
      <c r="X40" s="1"/>
      <c r="Y40" s="1"/>
      <c r="Z40" s="1"/>
      <c r="AA40" s="1"/>
      <c r="AB40" s="1"/>
      <c r="AC40" s="1"/>
      <c r="AD40" s="1"/>
      <c r="AE40" s="1"/>
      <c r="AF40" s="1"/>
      <c r="AG40" s="1"/>
      <c r="AH40" s="1"/>
      <c r="AI40" s="1"/>
    </row>
    <row r="41" spans="1:35" ht="12.75">
      <c r="A41" s="1"/>
      <c r="B41" s="20"/>
      <c r="C41" s="27">
        <v>100</v>
      </c>
      <c r="D41" s="27">
        <v>9</v>
      </c>
      <c r="E41" s="24" t="s">
        <v>60</v>
      </c>
      <c r="F41" s="1"/>
      <c r="G41" s="1"/>
      <c r="H41" s="1"/>
      <c r="I41" s="1"/>
      <c r="J41" s="1"/>
      <c r="K41" s="1"/>
      <c r="L41" s="1"/>
      <c r="M41" s="1"/>
      <c r="N41" s="1"/>
      <c r="O41" s="1"/>
      <c r="P41" s="1"/>
      <c r="Q41" s="1"/>
      <c r="R41" s="1"/>
      <c r="S41" s="2"/>
      <c r="T41" s="3"/>
      <c r="U41" s="1"/>
      <c r="V41" s="1"/>
      <c r="W41" s="1"/>
      <c r="X41" s="1"/>
      <c r="Y41" s="1"/>
      <c r="Z41" s="1"/>
      <c r="AA41" s="1"/>
      <c r="AB41" s="1"/>
      <c r="AC41" s="1"/>
      <c r="AD41" s="1"/>
      <c r="AE41" s="1"/>
      <c r="AF41" s="1"/>
      <c r="AG41" s="1"/>
      <c r="AH41" s="1"/>
      <c r="AI41" s="1"/>
    </row>
    <row r="42" spans="1:35" ht="12.75">
      <c r="A42" s="1"/>
      <c r="B42" s="20"/>
      <c r="C42" s="27"/>
      <c r="D42" s="27"/>
      <c r="E42" s="24"/>
      <c r="F42" s="1"/>
      <c r="G42" s="1"/>
      <c r="H42" s="1"/>
      <c r="I42" s="1"/>
      <c r="J42" s="1"/>
      <c r="K42" s="1"/>
      <c r="L42" s="1"/>
      <c r="M42" s="1"/>
      <c r="N42" s="1"/>
      <c r="O42" s="1"/>
      <c r="P42" s="1"/>
      <c r="Q42" s="1"/>
      <c r="R42" s="1"/>
      <c r="S42" s="2"/>
      <c r="T42" s="3"/>
      <c r="U42" s="1"/>
      <c r="V42" s="1"/>
      <c r="W42" s="1"/>
      <c r="X42" s="1"/>
      <c r="Y42" s="1"/>
      <c r="Z42" s="1"/>
      <c r="AA42" s="1"/>
      <c r="AB42" s="1"/>
      <c r="AC42" s="1"/>
      <c r="AD42" s="1"/>
      <c r="AE42" s="1"/>
      <c r="AF42" s="1"/>
      <c r="AG42" s="1"/>
      <c r="AH42" s="1"/>
      <c r="AI42" s="1"/>
    </row>
    <row r="43" spans="1:35" ht="12.75">
      <c r="A43" s="1"/>
      <c r="B43" s="20"/>
      <c r="C43" s="27"/>
      <c r="D43" s="27"/>
      <c r="E43" s="24"/>
      <c r="F43" s="1"/>
      <c r="G43" s="1"/>
      <c r="H43" s="1"/>
      <c r="I43" s="1"/>
      <c r="J43" s="1"/>
      <c r="K43" s="1"/>
      <c r="L43" s="1"/>
      <c r="M43" s="1"/>
      <c r="N43" s="1"/>
      <c r="O43" s="1"/>
      <c r="P43" s="1"/>
      <c r="Q43" s="1"/>
      <c r="R43" s="1"/>
      <c r="S43" s="2"/>
      <c r="T43" s="3"/>
      <c r="U43" s="1"/>
      <c r="V43" s="1"/>
      <c r="W43" s="1"/>
      <c r="X43" s="1"/>
      <c r="Y43" s="1"/>
      <c r="Z43" s="1"/>
      <c r="AA43" s="1"/>
      <c r="AB43" s="1"/>
      <c r="AC43" s="1"/>
      <c r="AD43" s="1"/>
      <c r="AE43" s="1"/>
      <c r="AF43" s="1"/>
      <c r="AG43" s="1"/>
      <c r="AH43" s="1"/>
      <c r="AI43" s="1"/>
    </row>
    <row r="44" spans="1:35" ht="12.75">
      <c r="A44" s="1"/>
      <c r="B44" s="20"/>
      <c r="C44" s="27"/>
      <c r="D44" s="27"/>
      <c r="E44" s="24"/>
      <c r="F44" s="1"/>
      <c r="G44" s="1"/>
      <c r="H44" s="1"/>
      <c r="I44" s="1"/>
      <c r="J44" s="1"/>
      <c r="K44" s="1"/>
      <c r="L44" s="1"/>
      <c r="M44" s="1"/>
      <c r="N44" s="1"/>
      <c r="O44" s="1"/>
      <c r="P44" s="1"/>
      <c r="Q44" s="1"/>
      <c r="R44" s="1"/>
      <c r="S44" s="2"/>
      <c r="T44" s="3"/>
      <c r="U44" s="1"/>
      <c r="V44" s="1"/>
      <c r="W44" s="1"/>
      <c r="X44" s="1"/>
      <c r="Y44" s="1"/>
      <c r="Z44" s="1"/>
      <c r="AA44" s="1"/>
      <c r="AB44" s="1"/>
      <c r="AC44" s="1"/>
      <c r="AD44" s="1"/>
      <c r="AE44" s="1"/>
      <c r="AF44" s="1"/>
      <c r="AG44" s="1"/>
      <c r="AH44" s="1"/>
      <c r="AI44" s="1"/>
    </row>
    <row r="45" spans="1:35" ht="12.75">
      <c r="A45" s="1"/>
      <c r="B45" s="20"/>
      <c r="C45" s="27"/>
      <c r="D45" s="27"/>
      <c r="E45" s="24"/>
      <c r="F45" s="1"/>
      <c r="G45" s="1"/>
      <c r="H45" s="1"/>
      <c r="I45" s="1"/>
      <c r="J45" s="1"/>
      <c r="K45" s="1"/>
      <c r="L45" s="1"/>
      <c r="M45" s="1"/>
      <c r="N45" s="1"/>
      <c r="O45" s="1"/>
      <c r="P45" s="1"/>
      <c r="Q45" s="1"/>
      <c r="R45" s="1"/>
      <c r="S45" s="2"/>
      <c r="T45" s="3"/>
      <c r="U45" s="1"/>
      <c r="V45" s="1"/>
      <c r="W45" s="1"/>
      <c r="X45" s="1"/>
      <c r="Y45" s="1"/>
      <c r="Z45" s="1"/>
      <c r="AA45" s="1"/>
      <c r="AB45" s="1"/>
      <c r="AC45" s="1"/>
      <c r="AD45" s="1"/>
      <c r="AE45" s="1"/>
      <c r="AF45" s="1"/>
      <c r="AG45" s="1"/>
      <c r="AH45" s="1"/>
      <c r="AI45" s="1"/>
    </row>
    <row r="46" spans="1:35" ht="12.75">
      <c r="A46" s="1"/>
      <c r="B46" s="20"/>
      <c r="C46" s="27"/>
      <c r="D46" s="27"/>
      <c r="E46" s="24"/>
      <c r="F46" s="1"/>
      <c r="G46" s="1"/>
      <c r="H46" s="1"/>
      <c r="I46" s="1"/>
      <c r="J46" s="1"/>
      <c r="K46" s="1"/>
      <c r="L46" s="1"/>
      <c r="M46" s="1"/>
      <c r="N46" s="1"/>
      <c r="O46" s="1"/>
      <c r="P46" s="1"/>
      <c r="Q46" s="1"/>
      <c r="R46" s="1"/>
      <c r="S46" s="2"/>
      <c r="T46" s="3"/>
      <c r="U46" s="1"/>
      <c r="V46" s="1"/>
      <c r="W46" s="1"/>
      <c r="X46" s="1"/>
      <c r="Y46" s="1"/>
      <c r="Z46" s="1"/>
      <c r="AA46" s="1"/>
      <c r="AB46" s="1"/>
      <c r="AC46" s="1"/>
      <c r="AD46" s="1"/>
      <c r="AE46" s="1"/>
      <c r="AF46" s="1"/>
      <c r="AG46" s="1"/>
      <c r="AH46" s="1"/>
      <c r="AI46" s="1"/>
    </row>
    <row r="47" spans="1:35" ht="12.75">
      <c r="A47" s="1"/>
      <c r="B47" s="20"/>
      <c r="C47" s="27"/>
      <c r="D47" s="27"/>
      <c r="E47" s="24"/>
      <c r="F47" s="1"/>
      <c r="G47" s="1"/>
      <c r="H47" s="1"/>
      <c r="I47" s="1"/>
      <c r="J47" s="1"/>
      <c r="K47" s="1"/>
      <c r="L47" s="1"/>
      <c r="M47" s="1"/>
      <c r="N47" s="1"/>
      <c r="O47" s="1"/>
      <c r="P47" s="1"/>
      <c r="Q47" s="1"/>
      <c r="R47" s="1"/>
      <c r="S47" s="2"/>
      <c r="T47" s="3"/>
      <c r="U47" s="1"/>
      <c r="V47" s="1"/>
      <c r="W47" s="1"/>
      <c r="X47" s="1"/>
      <c r="Y47" s="1"/>
      <c r="Z47" s="1"/>
      <c r="AA47" s="1"/>
      <c r="AB47" s="1"/>
      <c r="AC47" s="1"/>
      <c r="AD47" s="1"/>
      <c r="AE47" s="1"/>
      <c r="AF47" s="1"/>
      <c r="AG47" s="1"/>
      <c r="AH47" s="1"/>
      <c r="AI47" s="1"/>
    </row>
    <row r="48" spans="1:35" ht="12.75">
      <c r="A48" s="1"/>
      <c r="B48" s="20"/>
      <c r="C48" s="27"/>
      <c r="D48" s="27"/>
      <c r="E48" s="24"/>
      <c r="F48" s="1"/>
      <c r="G48" s="1"/>
      <c r="H48" s="1"/>
      <c r="I48" s="1"/>
      <c r="J48" s="1"/>
      <c r="K48" s="1"/>
      <c r="L48" s="1"/>
      <c r="M48" s="1"/>
      <c r="N48" s="1"/>
      <c r="O48" s="1"/>
      <c r="P48" s="1"/>
      <c r="Q48" s="1"/>
      <c r="R48" s="1"/>
      <c r="S48" s="2"/>
      <c r="T48" s="3"/>
      <c r="U48" s="1"/>
      <c r="V48" s="1"/>
      <c r="W48" s="1"/>
      <c r="X48" s="1"/>
      <c r="Y48" s="1"/>
      <c r="Z48" s="1"/>
      <c r="AA48" s="1"/>
      <c r="AB48" s="1"/>
      <c r="AC48" s="1"/>
      <c r="AD48" s="1"/>
      <c r="AE48" s="1"/>
      <c r="AF48" s="1"/>
      <c r="AG48" s="1"/>
      <c r="AH48" s="1"/>
      <c r="AI48" s="1"/>
    </row>
    <row r="49" spans="1:35" ht="12.75">
      <c r="A49" s="1"/>
      <c r="B49" s="20"/>
      <c r="C49" s="27"/>
      <c r="D49" s="27"/>
      <c r="E49" s="24"/>
      <c r="F49" s="1"/>
      <c r="G49" s="1"/>
      <c r="H49" s="1"/>
      <c r="I49" s="1"/>
      <c r="J49" s="1"/>
      <c r="K49" s="1"/>
      <c r="L49" s="1"/>
      <c r="M49" s="1"/>
      <c r="N49" s="1"/>
      <c r="O49" s="1"/>
      <c r="P49" s="1"/>
      <c r="Q49" s="1"/>
      <c r="R49" s="1"/>
      <c r="S49" s="2"/>
      <c r="T49" s="3"/>
      <c r="U49" s="1"/>
      <c r="V49" s="1"/>
      <c r="W49" s="1"/>
      <c r="X49" s="1"/>
      <c r="Y49" s="1"/>
      <c r="Z49" s="1"/>
      <c r="AA49" s="1"/>
      <c r="AB49" s="1"/>
      <c r="AC49" s="1"/>
      <c r="AD49" s="1"/>
      <c r="AE49" s="1"/>
      <c r="AF49" s="1"/>
      <c r="AG49" s="1"/>
      <c r="AH49" s="1"/>
      <c r="AI49" s="1"/>
    </row>
    <row r="50" spans="1:35" ht="12.75">
      <c r="A50" s="1"/>
      <c r="B50" s="20"/>
      <c r="C50" s="27"/>
      <c r="D50" s="27"/>
      <c r="E50" s="24"/>
      <c r="F50" s="1"/>
      <c r="G50" s="1"/>
      <c r="H50" s="1"/>
      <c r="I50" s="1"/>
      <c r="J50" s="1"/>
      <c r="K50" s="1"/>
      <c r="L50" s="1"/>
      <c r="M50" s="1"/>
      <c r="N50" s="1"/>
      <c r="O50" s="1"/>
      <c r="P50" s="1"/>
      <c r="Q50" s="1"/>
      <c r="R50" s="1"/>
      <c r="S50" s="2"/>
      <c r="T50" s="3"/>
      <c r="U50" s="1"/>
      <c r="V50" s="1"/>
      <c r="W50" s="1"/>
      <c r="X50" s="1"/>
      <c r="Y50" s="1"/>
      <c r="Z50" s="1"/>
      <c r="AA50" s="1"/>
      <c r="AB50" s="1"/>
      <c r="AC50" s="1"/>
      <c r="AD50" s="1"/>
      <c r="AE50" s="1"/>
      <c r="AF50" s="1"/>
      <c r="AG50" s="1"/>
      <c r="AH50" s="1"/>
      <c r="AI50" s="1"/>
    </row>
    <row r="51" spans="1:35" ht="12.75">
      <c r="A51" s="1"/>
      <c r="B51" s="20"/>
      <c r="C51" s="27"/>
      <c r="D51" s="27"/>
      <c r="E51" s="24"/>
      <c r="F51" s="1"/>
      <c r="G51" s="1"/>
      <c r="H51" s="1"/>
      <c r="I51" s="1"/>
      <c r="J51" s="1"/>
      <c r="K51" s="1"/>
      <c r="L51" s="1"/>
      <c r="M51" s="1"/>
      <c r="N51" s="1"/>
      <c r="O51" s="1"/>
      <c r="P51" s="1"/>
      <c r="Q51" s="1"/>
      <c r="R51" s="1"/>
      <c r="S51" s="2"/>
      <c r="T51" s="3"/>
      <c r="U51" s="1"/>
      <c r="V51" s="1"/>
      <c r="W51" s="1"/>
      <c r="X51" s="1"/>
      <c r="Y51" s="1"/>
      <c r="Z51" s="1"/>
      <c r="AA51" s="1"/>
      <c r="AB51" s="1"/>
      <c r="AC51" s="1"/>
      <c r="AD51" s="1"/>
      <c r="AE51" s="1"/>
      <c r="AF51" s="1"/>
      <c r="AG51" s="1"/>
      <c r="AH51" s="1"/>
      <c r="AI51" s="1"/>
    </row>
    <row r="52" spans="1:35" ht="12.75">
      <c r="A52" s="1"/>
      <c r="B52" s="20"/>
      <c r="C52" s="27"/>
      <c r="D52" s="27"/>
      <c r="E52" s="24"/>
      <c r="F52" s="1"/>
      <c r="G52" s="1"/>
      <c r="H52" s="1"/>
      <c r="I52" s="1"/>
      <c r="J52" s="1"/>
      <c r="K52" s="1"/>
      <c r="L52" s="1"/>
      <c r="M52" s="1"/>
      <c r="N52" s="1"/>
      <c r="O52" s="1"/>
      <c r="P52" s="1"/>
      <c r="Q52" s="1"/>
      <c r="R52" s="1"/>
      <c r="S52" s="2"/>
      <c r="T52" s="3"/>
      <c r="U52" s="1"/>
      <c r="V52" s="1"/>
      <c r="W52" s="1"/>
      <c r="X52" s="1"/>
      <c r="Y52" s="1"/>
      <c r="Z52" s="1"/>
      <c r="AA52" s="1"/>
      <c r="AB52" s="1"/>
      <c r="AC52" s="1"/>
      <c r="AD52" s="1"/>
      <c r="AE52" s="1"/>
      <c r="AF52" s="1"/>
      <c r="AG52" s="1"/>
      <c r="AH52" s="1"/>
      <c r="AI52" s="1"/>
    </row>
    <row r="53" spans="1:35" ht="12.75">
      <c r="A53" s="1"/>
      <c r="B53" s="20"/>
      <c r="C53" s="27"/>
      <c r="D53" s="27"/>
      <c r="E53" s="24"/>
      <c r="F53" s="1"/>
      <c r="G53" s="1"/>
      <c r="H53" s="1"/>
      <c r="I53" s="1"/>
      <c r="J53" s="1"/>
      <c r="K53" s="1"/>
      <c r="L53" s="1"/>
      <c r="M53" s="1"/>
      <c r="N53" s="1"/>
      <c r="O53" s="1"/>
      <c r="P53" s="1"/>
      <c r="Q53" s="1"/>
      <c r="R53" s="1"/>
      <c r="S53" s="2"/>
      <c r="T53" s="3"/>
      <c r="U53" s="1"/>
      <c r="V53" s="1"/>
      <c r="W53" s="1"/>
      <c r="X53" s="1"/>
      <c r="Y53" s="1"/>
      <c r="Z53" s="1"/>
      <c r="AA53" s="1"/>
      <c r="AB53" s="1"/>
      <c r="AC53" s="1"/>
      <c r="AD53" s="1"/>
      <c r="AE53" s="1"/>
      <c r="AF53" s="1"/>
      <c r="AG53" s="1"/>
      <c r="AH53" s="1"/>
      <c r="AI53" s="1"/>
    </row>
    <row r="54" spans="1:35" ht="12.75">
      <c r="A54" s="1"/>
      <c r="B54" s="20"/>
      <c r="C54" s="27"/>
      <c r="D54" s="27"/>
      <c r="E54" s="24"/>
      <c r="F54" s="1"/>
      <c r="G54" s="1"/>
      <c r="H54" s="1"/>
      <c r="I54" s="1"/>
      <c r="J54" s="1"/>
      <c r="K54" s="1"/>
      <c r="L54" s="1"/>
      <c r="M54" s="1"/>
      <c r="N54" s="1"/>
      <c r="O54" s="1"/>
      <c r="P54" s="1"/>
      <c r="Q54" s="1"/>
      <c r="R54" s="1"/>
      <c r="S54" s="2"/>
      <c r="T54" s="3"/>
      <c r="U54" s="1"/>
      <c r="V54" s="1"/>
      <c r="W54" s="1"/>
      <c r="X54" s="1"/>
      <c r="Y54" s="1"/>
      <c r="Z54" s="1"/>
      <c r="AA54" s="1"/>
      <c r="AB54" s="1"/>
      <c r="AC54" s="1"/>
      <c r="AD54" s="1"/>
      <c r="AE54" s="1"/>
      <c r="AF54" s="1"/>
      <c r="AG54" s="1"/>
      <c r="AH54" s="1"/>
      <c r="AI54" s="1"/>
    </row>
    <row r="55" spans="1:35" ht="12.75">
      <c r="A55" s="1"/>
      <c r="B55" s="20"/>
      <c r="C55" s="27"/>
      <c r="D55" s="27"/>
      <c r="E55" s="24"/>
      <c r="F55" s="1"/>
      <c r="G55" s="1"/>
      <c r="H55" s="1"/>
      <c r="I55" s="1"/>
      <c r="J55" s="1"/>
      <c r="K55" s="1"/>
      <c r="L55" s="1"/>
      <c r="M55" s="1"/>
      <c r="N55" s="1"/>
      <c r="O55" s="1"/>
      <c r="P55" s="1"/>
      <c r="Q55" s="1"/>
      <c r="R55" s="1"/>
      <c r="S55" s="2"/>
      <c r="T55" s="3"/>
      <c r="U55" s="1"/>
      <c r="V55" s="1"/>
      <c r="W55" s="1"/>
      <c r="X55" s="1"/>
      <c r="Y55" s="1"/>
      <c r="Z55" s="1"/>
      <c r="AA55" s="1"/>
      <c r="AB55" s="1"/>
      <c r="AC55" s="1"/>
      <c r="AD55" s="1"/>
      <c r="AE55" s="1"/>
      <c r="AF55" s="1"/>
      <c r="AG55" s="1"/>
      <c r="AH55" s="1"/>
      <c r="AI55" s="1"/>
    </row>
    <row r="56" spans="1:35" ht="12.75">
      <c r="A56" s="1"/>
      <c r="B56" s="20"/>
      <c r="C56" s="27"/>
      <c r="D56" s="27"/>
      <c r="E56" s="24"/>
      <c r="F56" s="1"/>
      <c r="G56" s="1"/>
      <c r="H56" s="1"/>
      <c r="I56" s="1"/>
      <c r="J56" s="1"/>
      <c r="K56" s="1"/>
      <c r="L56" s="1"/>
      <c r="M56" s="1"/>
      <c r="N56" s="1"/>
      <c r="O56" s="1"/>
      <c r="P56" s="1"/>
      <c r="Q56" s="1"/>
      <c r="R56" s="1"/>
      <c r="S56" s="2"/>
      <c r="T56" s="3"/>
      <c r="U56" s="1"/>
      <c r="V56" s="1"/>
      <c r="W56" s="1"/>
      <c r="X56" s="1"/>
      <c r="Y56" s="1"/>
      <c r="Z56" s="1"/>
      <c r="AA56" s="1"/>
      <c r="AB56" s="1"/>
      <c r="AC56" s="1"/>
      <c r="AD56" s="1"/>
      <c r="AE56" s="1"/>
      <c r="AF56" s="1"/>
      <c r="AG56" s="1"/>
      <c r="AH56" s="1"/>
      <c r="AI56" s="1"/>
    </row>
    <row r="57" spans="1:35" ht="12.75">
      <c r="A57" s="1"/>
      <c r="B57" s="20"/>
      <c r="C57" s="27"/>
      <c r="D57" s="27"/>
      <c r="E57" s="24"/>
      <c r="F57" s="1"/>
      <c r="G57" s="1"/>
      <c r="H57" s="1"/>
      <c r="I57" s="1"/>
      <c r="J57" s="1"/>
      <c r="K57" s="1"/>
      <c r="L57" s="1"/>
      <c r="M57" s="1"/>
      <c r="N57" s="1"/>
      <c r="O57" s="1"/>
      <c r="P57" s="1"/>
      <c r="Q57" s="1"/>
      <c r="R57" s="1"/>
      <c r="S57" s="2"/>
      <c r="T57" s="3"/>
      <c r="U57" s="1"/>
      <c r="V57" s="1"/>
      <c r="W57" s="1"/>
      <c r="X57" s="1"/>
      <c r="Y57" s="1"/>
      <c r="Z57" s="1"/>
      <c r="AA57" s="1"/>
      <c r="AB57" s="1"/>
      <c r="AC57" s="1"/>
      <c r="AD57" s="1"/>
      <c r="AE57" s="1"/>
      <c r="AF57" s="1"/>
      <c r="AG57" s="1"/>
      <c r="AH57" s="1"/>
      <c r="AI57" s="1"/>
    </row>
    <row r="58" spans="1:35" ht="12.75">
      <c r="A58" s="1"/>
      <c r="B58" s="20"/>
      <c r="C58" s="27"/>
      <c r="D58" s="27"/>
      <c r="E58" s="24"/>
      <c r="F58" s="1"/>
      <c r="G58" s="1"/>
      <c r="H58" s="1"/>
      <c r="I58" s="1"/>
      <c r="J58" s="1"/>
      <c r="K58" s="1"/>
      <c r="L58" s="1"/>
      <c r="M58" s="1"/>
      <c r="N58" s="1"/>
      <c r="O58" s="1"/>
      <c r="P58" s="1"/>
      <c r="Q58" s="1"/>
      <c r="R58" s="1"/>
      <c r="S58" s="2"/>
      <c r="T58" s="3"/>
      <c r="U58" s="1"/>
      <c r="V58" s="1"/>
      <c r="W58" s="1"/>
      <c r="X58" s="1"/>
      <c r="Y58" s="1"/>
      <c r="Z58" s="1"/>
      <c r="AA58" s="1"/>
      <c r="AB58" s="1"/>
      <c r="AC58" s="1"/>
      <c r="AD58" s="1"/>
      <c r="AE58" s="1"/>
      <c r="AF58" s="1"/>
      <c r="AG58" s="1"/>
      <c r="AH58" s="1"/>
      <c r="AI58" s="1"/>
    </row>
    <row r="59" spans="1:35" ht="12.75">
      <c r="A59" s="1"/>
      <c r="B59" s="20"/>
      <c r="C59" s="27"/>
      <c r="D59" s="27"/>
      <c r="E59" s="24"/>
      <c r="F59" s="1"/>
      <c r="G59" s="1"/>
      <c r="H59" s="1"/>
      <c r="I59" s="1"/>
      <c r="J59" s="1"/>
      <c r="K59" s="1"/>
      <c r="L59" s="1"/>
      <c r="M59" s="1"/>
      <c r="N59" s="1"/>
      <c r="O59" s="1"/>
      <c r="P59" s="1"/>
      <c r="Q59" s="1"/>
      <c r="R59" s="1"/>
      <c r="S59" s="2"/>
      <c r="T59" s="3"/>
      <c r="U59" s="1"/>
      <c r="V59" s="1"/>
      <c r="W59" s="1"/>
      <c r="X59" s="1"/>
      <c r="Y59" s="1"/>
      <c r="Z59" s="1"/>
      <c r="AA59" s="1"/>
      <c r="AB59" s="1"/>
      <c r="AC59" s="1"/>
      <c r="AD59" s="1"/>
      <c r="AE59" s="1"/>
      <c r="AF59" s="1"/>
      <c r="AG59" s="1"/>
      <c r="AH59" s="1"/>
      <c r="AI59" s="1"/>
    </row>
    <row r="60" spans="1:35" ht="12.75">
      <c r="A60" s="1"/>
      <c r="B60" s="20"/>
      <c r="C60" s="27"/>
      <c r="D60" s="27"/>
      <c r="E60" s="24"/>
      <c r="F60" s="1"/>
      <c r="G60" s="1"/>
      <c r="H60" s="1"/>
      <c r="I60" s="1"/>
      <c r="J60" s="1"/>
      <c r="K60" s="1"/>
      <c r="L60" s="1"/>
      <c r="M60" s="1"/>
      <c r="N60" s="1"/>
      <c r="O60" s="1"/>
      <c r="P60" s="1"/>
      <c r="Q60" s="1"/>
      <c r="R60" s="1"/>
      <c r="S60" s="2"/>
      <c r="T60" s="3"/>
      <c r="U60" s="1"/>
      <c r="V60" s="1"/>
      <c r="W60" s="1"/>
      <c r="X60" s="1"/>
      <c r="Y60" s="1"/>
      <c r="Z60" s="1"/>
      <c r="AA60" s="1"/>
      <c r="AB60" s="1"/>
      <c r="AC60" s="1"/>
      <c r="AD60" s="1"/>
      <c r="AE60" s="1"/>
      <c r="AF60" s="1"/>
      <c r="AG60" s="1"/>
      <c r="AH60" s="1"/>
      <c r="AI60" s="1"/>
    </row>
    <row r="61" spans="1:35" ht="12.75">
      <c r="A61" s="1"/>
      <c r="B61" s="20"/>
      <c r="C61" s="27"/>
      <c r="D61" s="27"/>
      <c r="E61" s="24"/>
      <c r="F61" s="1"/>
      <c r="G61" s="1"/>
      <c r="H61" s="1"/>
      <c r="I61" s="1"/>
      <c r="J61" s="1"/>
      <c r="K61" s="1"/>
      <c r="L61" s="1"/>
      <c r="M61" s="1"/>
      <c r="N61" s="1"/>
      <c r="O61" s="1"/>
      <c r="P61" s="1"/>
      <c r="Q61" s="1"/>
      <c r="R61" s="1"/>
      <c r="S61" s="2"/>
      <c r="T61" s="3"/>
      <c r="U61" s="1"/>
      <c r="V61" s="1"/>
      <c r="W61" s="1"/>
      <c r="X61" s="1"/>
      <c r="Y61" s="1"/>
      <c r="Z61" s="1"/>
      <c r="AA61" s="1"/>
      <c r="AB61" s="1"/>
      <c r="AC61" s="1"/>
      <c r="AD61" s="1"/>
      <c r="AE61" s="1"/>
      <c r="AF61" s="1"/>
      <c r="AG61" s="1"/>
      <c r="AH61" s="1"/>
      <c r="AI61" s="1"/>
    </row>
    <row r="62" spans="1:35" ht="12.75">
      <c r="A62" s="1"/>
      <c r="B62" s="20"/>
      <c r="C62" s="27"/>
      <c r="D62" s="27"/>
      <c r="E62" s="24"/>
      <c r="F62" s="1"/>
      <c r="G62" s="1"/>
      <c r="H62" s="1"/>
      <c r="I62" s="1"/>
      <c r="J62" s="1"/>
      <c r="K62" s="1"/>
      <c r="L62" s="1"/>
      <c r="M62" s="1"/>
      <c r="N62" s="1"/>
      <c r="O62" s="1"/>
      <c r="P62" s="1"/>
      <c r="Q62" s="1"/>
      <c r="R62" s="1"/>
      <c r="S62" s="2"/>
      <c r="T62" s="3"/>
      <c r="U62" s="1"/>
      <c r="V62" s="1"/>
      <c r="W62" s="1"/>
      <c r="X62" s="1"/>
      <c r="Y62" s="1"/>
      <c r="Z62" s="1"/>
      <c r="AA62" s="1"/>
      <c r="AB62" s="1"/>
      <c r="AC62" s="1"/>
      <c r="AD62" s="1"/>
      <c r="AE62" s="1"/>
      <c r="AF62" s="1"/>
      <c r="AG62" s="1"/>
      <c r="AH62" s="1"/>
      <c r="AI62" s="1"/>
    </row>
    <row r="63" spans="1:35" ht="12.75">
      <c r="A63" s="1"/>
      <c r="B63" s="20"/>
      <c r="C63" s="27"/>
      <c r="D63" s="27"/>
      <c r="E63" s="24"/>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2.75">
      <c r="A64" s="1"/>
      <c r="B64" s="20"/>
      <c r="C64" s="27"/>
      <c r="D64" s="27"/>
      <c r="E64" s="24"/>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ht="12.75">
      <c r="A65" s="1"/>
      <c r="B65" s="20"/>
      <c r="C65" s="27"/>
      <c r="D65" s="27"/>
      <c r="E65" s="24"/>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ht="12.75">
      <c r="A66" s="1"/>
      <c r="B66" s="20"/>
      <c r="C66" s="27"/>
      <c r="D66" s="27"/>
      <c r="E66" s="24"/>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ht="12.75">
      <c r="A67" s="1"/>
      <c r="B67" s="20"/>
      <c r="C67" s="27"/>
      <c r="D67" s="27"/>
      <c r="E67" s="24"/>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2.75">
      <c r="A68" s="1"/>
      <c r="B68" s="20"/>
      <c r="C68" s="27"/>
      <c r="D68" s="27"/>
      <c r="E68" s="24"/>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ht="12.75">
      <c r="A69" s="1"/>
      <c r="B69" s="20"/>
      <c r="C69" s="27"/>
      <c r="D69" s="27"/>
      <c r="E69" s="24"/>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ht="12.75">
      <c r="A70" s="1"/>
      <c r="B70" s="20"/>
      <c r="C70" s="27"/>
      <c r="D70" s="27"/>
      <c r="E70" s="24"/>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ht="12.75">
      <c r="A71" s="1"/>
      <c r="B71" s="20"/>
      <c r="C71" s="27"/>
      <c r="D71" s="27"/>
      <c r="E71" s="24"/>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12.75">
      <c r="A72" s="1"/>
      <c r="B72" s="20"/>
      <c r="C72" s="27"/>
      <c r="D72" s="27"/>
      <c r="E72" s="24"/>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ht="12.75">
      <c r="A73" s="1"/>
      <c r="B73" s="20"/>
      <c r="C73" s="27"/>
      <c r="D73" s="27"/>
      <c r="E73" s="24"/>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ht="12.75">
      <c r="A74" s="1"/>
      <c r="B74" s="20"/>
      <c r="C74" s="27"/>
      <c r="D74" s="27"/>
      <c r="E74" s="24"/>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ht="12.75">
      <c r="A75" s="1"/>
      <c r="B75" s="20"/>
      <c r="C75" s="27"/>
      <c r="D75" s="27"/>
      <c r="E75" s="24"/>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ht="12.75">
      <c r="A76" s="1"/>
      <c r="B76" s="20"/>
      <c r="C76" s="27"/>
      <c r="D76" s="27"/>
      <c r="E76" s="24"/>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ht="12.75">
      <c r="A77" s="1"/>
      <c r="B77" s="20"/>
      <c r="C77" s="27"/>
      <c r="D77" s="27"/>
      <c r="E77" s="24"/>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12.75">
      <c r="A78" s="1"/>
      <c r="B78" s="20"/>
      <c r="C78" s="27"/>
      <c r="D78" s="27"/>
      <c r="E78" s="24"/>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12.75">
      <c r="A79" s="1"/>
      <c r="B79" s="20"/>
      <c r="C79" s="27"/>
      <c r="D79" s="27"/>
      <c r="E79" s="24"/>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12.75">
      <c r="A80" s="1"/>
      <c r="B80" s="20"/>
      <c r="C80" s="27"/>
      <c r="D80" s="27"/>
      <c r="E80" s="24"/>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ht="12.75">
      <c r="A81" s="1"/>
      <c r="B81" s="20"/>
      <c r="C81" s="27"/>
      <c r="D81" s="27"/>
      <c r="E81" s="24"/>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ht="12.75">
      <c r="A82" s="1"/>
      <c r="B82" s="20"/>
      <c r="C82" s="27"/>
      <c r="D82" s="27"/>
      <c r="E82" s="24"/>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ht="12.75">
      <c r="A83" s="1"/>
      <c r="B83" s="20"/>
      <c r="C83" s="27"/>
      <c r="D83" s="27"/>
      <c r="E83" s="24"/>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ht="12.75">
      <c r="A84" s="1"/>
      <c r="B84" s="20"/>
      <c r="C84" s="27"/>
      <c r="D84" s="27"/>
      <c r="E84" s="24"/>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ht="12.75">
      <c r="A85" s="1"/>
      <c r="B85" s="20"/>
      <c r="C85" s="27"/>
      <c r="D85" s="27"/>
      <c r="E85" s="24"/>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ht="12.75">
      <c r="A86" s="1"/>
      <c r="B86" s="20"/>
      <c r="C86" s="27"/>
      <c r="D86" s="27"/>
      <c r="E86" s="24"/>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ht="12.75">
      <c r="A87" s="1"/>
      <c r="B87" s="20"/>
      <c r="C87" s="27"/>
      <c r="D87" s="27"/>
      <c r="E87" s="24"/>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ht="12.75">
      <c r="A88" s="1"/>
      <c r="B88" s="20"/>
      <c r="C88" s="27"/>
      <c r="D88" s="27"/>
      <c r="E88" s="24"/>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ht="12.75">
      <c r="A89" s="1"/>
      <c r="B89" s="20"/>
      <c r="C89" s="27"/>
      <c r="D89" s="27"/>
      <c r="E89" s="24"/>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ht="12.75">
      <c r="A90" s="1"/>
      <c r="B90" s="20"/>
      <c r="C90" s="27"/>
      <c r="D90" s="27"/>
      <c r="E90" s="24"/>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ht="12.75">
      <c r="A91" s="1"/>
      <c r="B91" s="20"/>
      <c r="C91" s="27"/>
      <c r="D91" s="27"/>
      <c r="E91" s="24"/>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ht="12.75">
      <c r="A92" s="1"/>
      <c r="B92" s="20"/>
      <c r="C92" s="27"/>
      <c r="D92" s="27"/>
      <c r="E92" s="24"/>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12.75">
      <c r="A93" s="1"/>
      <c r="B93" s="20"/>
      <c r="C93" s="27"/>
      <c r="D93" s="27"/>
      <c r="E93" s="24"/>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ht="12.75">
      <c r="A94" s="1"/>
      <c r="B94" s="20"/>
      <c r="C94" s="27"/>
      <c r="D94" s="27"/>
      <c r="E94" s="24"/>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ht="12.75">
      <c r="A95" s="1"/>
      <c r="B95" s="20"/>
      <c r="C95" s="27"/>
      <c r="D95" s="27"/>
      <c r="E95" s="24"/>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ht="12.75">
      <c r="A96" s="1"/>
      <c r="B96" s="20"/>
      <c r="C96" s="27"/>
      <c r="D96" s="27"/>
      <c r="E96" s="24"/>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ht="12.75">
      <c r="A97" s="1"/>
      <c r="B97" s="20"/>
      <c r="C97" s="27"/>
      <c r="D97" s="27"/>
      <c r="E97" s="2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ht="12.75">
      <c r="A98" s="1"/>
      <c r="B98" s="20"/>
      <c r="C98" s="27"/>
      <c r="D98" s="27"/>
      <c r="E98" s="24"/>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ht="12.75">
      <c r="A99" s="1"/>
      <c r="B99" s="20"/>
      <c r="C99" s="27"/>
      <c r="D99" s="27"/>
      <c r="E99" s="24"/>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ht="12.75">
      <c r="A100" s="1"/>
      <c r="B100" s="20"/>
      <c r="C100" s="27"/>
      <c r="D100" s="27"/>
      <c r="E100" s="24"/>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ht="12.75">
      <c r="A101" s="1"/>
      <c r="B101" s="20"/>
      <c r="C101" s="27"/>
      <c r="D101" s="27"/>
      <c r="E101" s="24"/>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ht="12.75">
      <c r="A102" s="1"/>
      <c r="B102" s="20"/>
      <c r="C102" s="27"/>
      <c r="D102" s="27"/>
      <c r="E102" s="24"/>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ht="12.75">
      <c r="A103" s="1"/>
      <c r="B103" s="20"/>
      <c r="C103" s="27"/>
      <c r="D103" s="27"/>
      <c r="E103" s="24"/>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ht="12.75">
      <c r="A104" s="1"/>
      <c r="B104" s="20"/>
      <c r="C104" s="27"/>
      <c r="D104" s="27"/>
      <c r="E104" s="24"/>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ht="12.75">
      <c r="A105" s="1"/>
      <c r="B105" s="20"/>
      <c r="C105" s="27"/>
      <c r="D105" s="27"/>
      <c r="E105" s="24"/>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ht="12.75">
      <c r="A106" s="1"/>
      <c r="B106" s="20"/>
      <c r="C106" s="27"/>
      <c r="D106" s="27"/>
      <c r="E106" s="24"/>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ht="12.75">
      <c r="A107" s="1"/>
      <c r="B107" s="20"/>
      <c r="C107" s="27"/>
      <c r="D107" s="27"/>
      <c r="E107" s="24"/>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ht="12.75">
      <c r="A108" s="1"/>
      <c r="B108" s="20"/>
      <c r="C108" s="27"/>
      <c r="D108" s="27"/>
      <c r="E108" s="24"/>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ht="12.75">
      <c r="A109" s="1"/>
      <c r="B109" s="20"/>
      <c r="C109" s="27"/>
      <c r="D109" s="27"/>
      <c r="E109" s="24"/>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ht="12.75">
      <c r="A110" s="1"/>
      <c r="B110" s="20"/>
      <c r="C110" s="27"/>
      <c r="D110" s="27"/>
      <c r="E110" s="24"/>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ht="12.75">
      <c r="A111" s="1"/>
      <c r="B111" s="20"/>
      <c r="C111" s="27"/>
      <c r="D111" s="27"/>
      <c r="E111" s="24"/>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ht="12.75">
      <c r="A112" s="1"/>
      <c r="B112" s="20"/>
      <c r="C112" s="27"/>
      <c r="D112" s="27"/>
      <c r="E112" s="24"/>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ht="12.75">
      <c r="A113" s="1"/>
      <c r="B113" s="20"/>
      <c r="C113" s="27"/>
      <c r="D113" s="27"/>
      <c r="E113" s="24"/>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ht="12.75">
      <c r="A114" s="1"/>
      <c r="B114" s="20"/>
      <c r="C114" s="27"/>
      <c r="D114" s="27"/>
      <c r="E114" s="24"/>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ht="12.75">
      <c r="A115" s="1"/>
      <c r="B115" s="20"/>
      <c r="C115" s="27"/>
      <c r="D115" s="27"/>
      <c r="E115" s="24"/>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ht="12.75">
      <c r="A116" s="1"/>
      <c r="B116" s="20"/>
      <c r="C116" s="27"/>
      <c r="D116" s="27"/>
      <c r="E116" s="2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ht="12.75">
      <c r="A117" s="1"/>
      <c r="B117" s="20"/>
      <c r="C117" s="27"/>
      <c r="D117" s="27"/>
      <c r="E117" s="24"/>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ht="12.75">
      <c r="A118" s="1"/>
      <c r="B118" s="20"/>
      <c r="C118" s="27"/>
      <c r="D118" s="27"/>
      <c r="E118" s="24"/>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ht="12.75">
      <c r="A119" s="1"/>
      <c r="B119" s="20"/>
      <c r="C119" s="27"/>
      <c r="D119" s="27"/>
      <c r="E119" s="24"/>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ht="12.75">
      <c r="A120" s="1"/>
      <c r="B120" s="20"/>
      <c r="C120" s="27"/>
      <c r="D120" s="27"/>
      <c r="E120" s="24"/>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ht="12.75">
      <c r="A121" s="1"/>
      <c r="B121" s="20"/>
      <c r="C121" s="27"/>
      <c r="D121" s="27"/>
      <c r="E121" s="24"/>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ht="12.75">
      <c r="A122" s="1"/>
      <c r="B122" s="20"/>
      <c r="C122" s="27"/>
      <c r="D122" s="27"/>
      <c r="E122" s="24"/>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ht="12.75">
      <c r="A123" s="1"/>
      <c r="B123" s="20"/>
      <c r="C123" s="27"/>
      <c r="D123" s="27"/>
      <c r="E123" s="24"/>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ht="12.75">
      <c r="A124" s="1"/>
      <c r="B124" s="20"/>
      <c r="C124" s="27"/>
      <c r="D124" s="27"/>
      <c r="E124" s="24"/>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ht="12.75">
      <c r="A125" s="1"/>
      <c r="B125" s="20"/>
      <c r="C125" s="27"/>
      <c r="D125" s="27"/>
      <c r="E125" s="24"/>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ht="12.75">
      <c r="A126" s="1"/>
      <c r="B126" s="20"/>
      <c r="C126" s="27"/>
      <c r="D126" s="27"/>
      <c r="E126" s="24"/>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ht="12.75">
      <c r="A127" s="1"/>
      <c r="B127" s="20"/>
      <c r="C127" s="27"/>
      <c r="D127" s="27"/>
      <c r="E127" s="24"/>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2.75">
      <c r="A128" s="1"/>
      <c r="B128" s="20"/>
      <c r="C128" s="27"/>
      <c r="D128" s="27"/>
      <c r="E128" s="24"/>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ht="12.75">
      <c r="A129" s="1"/>
      <c r="B129" s="20"/>
      <c r="C129" s="27"/>
      <c r="D129" s="27"/>
      <c r="E129" s="24"/>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ht="12.75">
      <c r="A130" s="1"/>
      <c r="B130" s="20"/>
      <c r="C130" s="27"/>
      <c r="D130" s="27"/>
      <c r="E130" s="24"/>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ht="12.75">
      <c r="A131" s="1"/>
      <c r="B131" s="20"/>
      <c r="C131" s="27"/>
      <c r="D131" s="27"/>
      <c r="E131" s="24"/>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ht="12.75">
      <c r="A132" s="1"/>
      <c r="B132" s="20"/>
      <c r="C132" s="27"/>
      <c r="D132" s="27"/>
      <c r="E132" s="24"/>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1:35" ht="12.75">
      <c r="A133" s="1"/>
      <c r="B133" s="20"/>
      <c r="C133" s="27"/>
      <c r="D133" s="27"/>
      <c r="E133" s="24"/>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1:35" ht="12.75">
      <c r="A134" s="1"/>
      <c r="B134" s="20"/>
      <c r="C134" s="27"/>
      <c r="D134" s="27"/>
      <c r="E134" s="24"/>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1:35" ht="12.75">
      <c r="A135" s="1"/>
      <c r="B135" s="20"/>
      <c r="C135" s="27"/>
      <c r="D135" s="27"/>
      <c r="E135" s="24"/>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1:35" ht="12.75">
      <c r="A136" s="1"/>
      <c r="B136" s="20"/>
      <c r="C136" s="27"/>
      <c r="D136" s="27"/>
      <c r="E136" s="24"/>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1:35" ht="12.75">
      <c r="A137" s="1"/>
      <c r="B137" s="20"/>
      <c r="C137" s="27"/>
      <c r="D137" s="27"/>
      <c r="E137" s="24"/>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ht="12.75">
      <c r="A138" s="1"/>
      <c r="B138" s="20"/>
      <c r="C138" s="27"/>
      <c r="D138" s="27"/>
      <c r="E138" s="24"/>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ht="12.75">
      <c r="A139" s="1"/>
      <c r="B139" s="20"/>
      <c r="C139" s="27"/>
      <c r="D139" s="27"/>
      <c r="E139" s="24"/>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1:35" ht="12.75">
      <c r="A140" s="1"/>
      <c r="B140" s="20"/>
      <c r="C140" s="27"/>
      <c r="D140" s="27"/>
      <c r="E140" s="24"/>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1:35" ht="12.75">
      <c r="A141" s="1"/>
      <c r="B141" s="20"/>
      <c r="C141" s="27"/>
      <c r="D141" s="27"/>
      <c r="E141" s="24"/>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1:35" ht="12.75">
      <c r="A142" s="1"/>
      <c r="B142" s="20"/>
      <c r="C142" s="27"/>
      <c r="D142" s="27"/>
      <c r="E142" s="24"/>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1:35" ht="12.75">
      <c r="A143" s="1"/>
      <c r="B143" s="20"/>
      <c r="C143" s="27"/>
      <c r="D143" s="27"/>
      <c r="E143" s="24"/>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1:35" ht="12.75">
      <c r="A144" s="1"/>
      <c r="B144" s="20"/>
      <c r="C144" s="27"/>
      <c r="D144" s="27"/>
      <c r="E144" s="24"/>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35" ht="12.75">
      <c r="A145" s="1"/>
      <c r="B145" s="20"/>
      <c r="C145" s="27"/>
      <c r="D145" s="27"/>
      <c r="E145" s="24"/>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35" ht="12.75">
      <c r="A146" s="1"/>
      <c r="B146" s="20"/>
      <c r="C146" s="27"/>
      <c r="D146" s="27"/>
      <c r="E146" s="24"/>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35" ht="12.75">
      <c r="A147" s="1"/>
      <c r="B147" s="20"/>
      <c r="C147" s="27"/>
      <c r="D147" s="27"/>
      <c r="E147" s="24"/>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35" ht="12.75">
      <c r="A148" s="1"/>
      <c r="B148" s="20"/>
      <c r="C148" s="27"/>
      <c r="D148" s="27"/>
      <c r="E148" s="24"/>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35" ht="12.75">
      <c r="A149" s="1"/>
      <c r="B149" s="20"/>
      <c r="C149" s="27"/>
      <c r="D149" s="27"/>
      <c r="E149" s="24"/>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35" ht="12.75">
      <c r="A150" s="1"/>
      <c r="B150" s="20"/>
      <c r="C150" s="27"/>
      <c r="D150" s="27"/>
      <c r="E150" s="24"/>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35" ht="12.75">
      <c r="A151" s="1"/>
      <c r="B151" s="20"/>
      <c r="C151" s="27"/>
      <c r="D151" s="27"/>
      <c r="E151" s="24"/>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35" ht="12.75">
      <c r="A152" s="1"/>
      <c r="B152" s="20"/>
      <c r="C152" s="27"/>
      <c r="D152" s="27"/>
      <c r="E152" s="24"/>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35" ht="12.75">
      <c r="A153" s="1"/>
      <c r="B153" s="20"/>
      <c r="C153" s="27"/>
      <c r="D153" s="27"/>
      <c r="E153" s="24"/>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ht="12.75">
      <c r="A154" s="1"/>
      <c r="B154" s="20"/>
      <c r="C154" s="27"/>
      <c r="D154" s="27"/>
      <c r="E154" s="24"/>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35" ht="12.75">
      <c r="A155" s="1"/>
      <c r="B155" s="20"/>
      <c r="C155" s="27"/>
      <c r="D155" s="27"/>
      <c r="E155" s="24"/>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35" ht="12.75">
      <c r="A156" s="1"/>
      <c r="B156" s="20"/>
      <c r="C156" s="27"/>
      <c r="D156" s="27"/>
      <c r="E156" s="24"/>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35" ht="12.75">
      <c r="A157" s="1"/>
      <c r="B157" s="20"/>
      <c r="C157" s="27"/>
      <c r="D157" s="27"/>
      <c r="E157" s="24"/>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35" ht="12.75">
      <c r="A158" s="1"/>
      <c r="B158" s="20"/>
      <c r="C158" s="27"/>
      <c r="D158" s="27"/>
      <c r="E158" s="24"/>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35" ht="12.75">
      <c r="A159" s="1"/>
      <c r="B159" s="20"/>
      <c r="C159" s="27"/>
      <c r="D159" s="27"/>
      <c r="E159" s="24"/>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35" ht="12.75">
      <c r="A160" s="1"/>
      <c r="B160" s="20"/>
      <c r="C160" s="27"/>
      <c r="D160" s="27"/>
      <c r="E160" s="24"/>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ht="12.75">
      <c r="A161" s="1"/>
      <c r="B161" s="20"/>
      <c r="C161" s="27"/>
      <c r="D161" s="27"/>
      <c r="E161" s="24"/>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ht="12.75">
      <c r="A162" s="1"/>
      <c r="B162" s="20"/>
      <c r="C162" s="27"/>
      <c r="D162" s="27"/>
      <c r="E162" s="24"/>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ht="12.75">
      <c r="A163" s="1"/>
      <c r="B163" s="20"/>
      <c r="C163" s="27"/>
      <c r="D163" s="27"/>
      <c r="E163" s="24"/>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ht="12.75">
      <c r="A164" s="1"/>
      <c r="B164" s="20"/>
      <c r="C164" s="27"/>
      <c r="D164" s="27"/>
      <c r="E164" s="24"/>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ht="12.75">
      <c r="A165" s="1"/>
      <c r="B165" s="20"/>
      <c r="C165" s="27"/>
      <c r="D165" s="27"/>
      <c r="E165" s="24"/>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35" ht="12.75">
      <c r="A166" s="1"/>
      <c r="B166" s="20"/>
      <c r="C166" s="27"/>
      <c r="D166" s="27"/>
      <c r="E166" s="24"/>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35" ht="12.75">
      <c r="A167" s="1"/>
      <c r="B167" s="20"/>
      <c r="C167" s="27"/>
      <c r="D167" s="27"/>
      <c r="E167" s="24"/>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35" ht="12.75">
      <c r="A168" s="1"/>
      <c r="B168" s="20"/>
      <c r="C168" s="27"/>
      <c r="D168" s="27"/>
      <c r="E168" s="24"/>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35" ht="12.75">
      <c r="A169" s="1"/>
      <c r="B169" s="20"/>
      <c r="C169" s="27"/>
      <c r="D169" s="27"/>
      <c r="E169" s="24"/>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35" ht="12.75">
      <c r="A170" s="1"/>
      <c r="B170" s="20"/>
      <c r="C170" s="27"/>
      <c r="D170" s="27"/>
      <c r="E170" s="24"/>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35" ht="12.75">
      <c r="A171" s="1"/>
      <c r="B171" s="20"/>
      <c r="C171" s="27"/>
      <c r="D171" s="27"/>
      <c r="E171" s="24"/>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35" ht="12.75">
      <c r="A172" s="1"/>
      <c r="B172" s="20"/>
      <c r="C172" s="27"/>
      <c r="D172" s="27"/>
      <c r="E172" s="24"/>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35" ht="12.75">
      <c r="A173" s="1"/>
      <c r="B173" s="20"/>
      <c r="C173" s="27"/>
      <c r="D173" s="27"/>
      <c r="E173" s="24"/>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35" ht="12.75">
      <c r="A174" s="1"/>
      <c r="B174" s="20"/>
      <c r="C174" s="27"/>
      <c r="D174" s="27"/>
      <c r="E174" s="24"/>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35" ht="12.75">
      <c r="A175" s="1"/>
      <c r="B175" s="20"/>
      <c r="C175" s="27"/>
      <c r="D175" s="27"/>
      <c r="E175" s="24"/>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35" ht="12.75">
      <c r="A176" s="1"/>
      <c r="B176" s="20"/>
      <c r="C176" s="27"/>
      <c r="D176" s="27"/>
      <c r="E176" s="24"/>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ht="12.75">
      <c r="A177" s="1"/>
      <c r="B177" s="20"/>
      <c r="C177" s="27"/>
      <c r="D177" s="27"/>
      <c r="E177" s="24"/>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ht="12.75">
      <c r="A178" s="1"/>
      <c r="B178" s="20"/>
      <c r="C178" s="27"/>
      <c r="D178" s="27"/>
      <c r="E178" s="24"/>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35" ht="12.75">
      <c r="A179" s="1"/>
      <c r="B179" s="20"/>
      <c r="C179" s="27"/>
      <c r="D179" s="27"/>
      <c r="E179" s="24"/>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35" ht="12.75">
      <c r="A180" s="1"/>
      <c r="B180" s="20"/>
      <c r="C180" s="27"/>
      <c r="D180" s="27"/>
      <c r="E180" s="24"/>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ht="12.75">
      <c r="A181" s="1"/>
      <c r="B181" s="20"/>
      <c r="C181" s="27"/>
      <c r="D181" s="27"/>
      <c r="E181" s="24"/>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ht="12.75">
      <c r="A182" s="1"/>
      <c r="B182" s="20"/>
      <c r="C182" s="27"/>
      <c r="D182" s="27"/>
      <c r="E182" s="24"/>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ht="12.75">
      <c r="A183" s="1"/>
      <c r="B183" s="20"/>
      <c r="C183" s="27"/>
      <c r="D183" s="27"/>
      <c r="E183" s="24"/>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ht="12.75">
      <c r="A184" s="1"/>
      <c r="B184" s="20"/>
      <c r="C184" s="27"/>
      <c r="D184" s="27"/>
      <c r="E184" s="24"/>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ht="12.75">
      <c r="A185" s="1"/>
      <c r="B185" s="20"/>
      <c r="C185" s="27"/>
      <c r="D185" s="27"/>
      <c r="E185" s="24"/>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ht="12.75">
      <c r="A186" s="1"/>
      <c r="B186" s="20"/>
      <c r="C186" s="27"/>
      <c r="D186" s="27"/>
      <c r="E186" s="24"/>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ht="12.75">
      <c r="A187" s="1"/>
      <c r="B187" s="20"/>
      <c r="C187" s="27"/>
      <c r="D187" s="27"/>
      <c r="E187" s="24"/>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ht="12.75">
      <c r="A188" s="1"/>
      <c r="B188" s="20"/>
      <c r="C188" s="27"/>
      <c r="D188" s="27"/>
      <c r="E188" s="24"/>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ht="12.75">
      <c r="A189" s="1"/>
      <c r="B189" s="20"/>
      <c r="C189" s="27"/>
      <c r="D189" s="27"/>
      <c r="E189" s="24"/>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ht="12.75">
      <c r="A190" s="1"/>
      <c r="B190" s="20"/>
      <c r="C190" s="27"/>
      <c r="D190" s="27"/>
      <c r="E190" s="24"/>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ht="12.75">
      <c r="A191" s="1"/>
      <c r="B191" s="20"/>
      <c r="C191" s="27"/>
      <c r="D191" s="27"/>
      <c r="E191" s="24"/>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ht="12.75">
      <c r="A192" s="1"/>
      <c r="B192" s="20"/>
      <c r="C192" s="27"/>
      <c r="D192" s="27"/>
      <c r="E192" s="24"/>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ht="12.75">
      <c r="A193" s="1"/>
      <c r="B193" s="20"/>
      <c r="C193" s="27"/>
      <c r="D193" s="27"/>
      <c r="E193" s="24"/>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ht="12.75">
      <c r="A194" s="1"/>
      <c r="B194" s="20"/>
      <c r="C194" s="27"/>
      <c r="D194" s="27"/>
      <c r="E194" s="24"/>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ht="12.75">
      <c r="A195" s="1"/>
      <c r="B195" s="20"/>
      <c r="C195" s="27"/>
      <c r="D195" s="27"/>
      <c r="E195" s="24"/>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ht="12.75">
      <c r="A196" s="1"/>
      <c r="B196" s="20"/>
      <c r="C196" s="27"/>
      <c r="D196" s="27"/>
      <c r="E196" s="24"/>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ht="12.75">
      <c r="A197" s="1"/>
      <c r="B197" s="20"/>
      <c r="C197" s="27"/>
      <c r="D197" s="27"/>
      <c r="E197" s="24"/>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ht="12.75">
      <c r="A198" s="1"/>
      <c r="B198" s="20"/>
      <c r="C198" s="27"/>
      <c r="D198" s="27"/>
      <c r="E198" s="24"/>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ht="12.75">
      <c r="A199" s="1"/>
      <c r="B199" s="20"/>
      <c r="C199" s="27"/>
      <c r="D199" s="27"/>
      <c r="E199" s="24"/>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ht="12.75">
      <c r="A200" s="1"/>
      <c r="B200" s="20"/>
      <c r="C200" s="27"/>
      <c r="D200" s="27"/>
      <c r="E200" s="24"/>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ht="12.75">
      <c r="A201" s="1"/>
      <c r="B201" s="20"/>
      <c r="C201" s="27"/>
      <c r="D201" s="27"/>
      <c r="E201" s="24"/>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ht="12.75">
      <c r="A202" s="1"/>
      <c r="B202" s="20"/>
      <c r="C202" s="27"/>
      <c r="D202" s="27"/>
      <c r="E202" s="24"/>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ht="12.75">
      <c r="A203" s="1"/>
      <c r="B203" s="20"/>
      <c r="C203" s="27"/>
      <c r="D203" s="27"/>
      <c r="E203" s="24"/>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ht="12.75">
      <c r="A204" s="1"/>
      <c r="B204" s="20"/>
      <c r="C204" s="27"/>
      <c r="D204" s="27"/>
      <c r="E204" s="24"/>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ht="12.75">
      <c r="A205" s="1"/>
      <c r="B205" s="20"/>
      <c r="C205" s="27"/>
      <c r="D205" s="27"/>
      <c r="E205" s="24"/>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ht="12.75">
      <c r="A206" s="1"/>
      <c r="B206" s="20"/>
      <c r="C206" s="27"/>
      <c r="D206" s="27"/>
      <c r="E206" s="24"/>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ht="12.75">
      <c r="A207" s="1"/>
      <c r="B207" s="20"/>
      <c r="C207" s="27"/>
      <c r="D207" s="27"/>
      <c r="E207" s="24"/>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ht="12.75">
      <c r="A208" s="1"/>
      <c r="B208" s="20"/>
      <c r="C208" s="27"/>
      <c r="D208" s="27"/>
      <c r="E208" s="24"/>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2.75">
      <c r="A209" s="1"/>
      <c r="B209" s="20"/>
      <c r="C209" s="27"/>
      <c r="D209" s="27"/>
      <c r="E209" s="24"/>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2.75">
      <c r="A210" s="1"/>
      <c r="B210" s="20"/>
      <c r="C210" s="27"/>
      <c r="D210" s="27"/>
      <c r="E210" s="24"/>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2.75">
      <c r="A211" s="1"/>
      <c r="B211" s="20"/>
      <c r="C211" s="27"/>
      <c r="D211" s="27"/>
      <c r="E211" s="24"/>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2.75">
      <c r="A212" s="1"/>
      <c r="B212" s="20"/>
      <c r="C212" s="27"/>
      <c r="D212" s="27"/>
      <c r="E212" s="24"/>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2.75">
      <c r="A213" s="1"/>
      <c r="B213" s="20"/>
      <c r="C213" s="27"/>
      <c r="D213" s="27"/>
      <c r="E213" s="24"/>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2.75">
      <c r="A214" s="1"/>
      <c r="B214" s="20"/>
      <c r="C214" s="27"/>
      <c r="D214" s="27"/>
      <c r="E214" s="24"/>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2.75">
      <c r="A215" s="1"/>
      <c r="B215" s="20"/>
      <c r="C215" s="27"/>
      <c r="D215" s="27"/>
      <c r="E215" s="24"/>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2.75">
      <c r="A216" s="1"/>
      <c r="B216" s="20"/>
      <c r="C216" s="27"/>
      <c r="D216" s="27"/>
      <c r="E216" s="24"/>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2.75">
      <c r="A217" s="1"/>
      <c r="B217" s="20"/>
      <c r="C217" s="27"/>
      <c r="D217" s="27"/>
      <c r="E217" s="24"/>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2.75">
      <c r="A218" s="1"/>
      <c r="B218" s="20"/>
      <c r="C218" s="27"/>
      <c r="D218" s="27"/>
      <c r="E218" s="24"/>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2.75">
      <c r="A219" s="1"/>
      <c r="B219" s="20"/>
      <c r="C219" s="27"/>
      <c r="D219" s="27"/>
      <c r="E219" s="24"/>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2.75">
      <c r="A220" s="1"/>
      <c r="B220" s="20"/>
      <c r="C220" s="27"/>
      <c r="D220" s="27"/>
      <c r="E220" s="24"/>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2.75">
      <c r="A221" s="1"/>
      <c r="B221" s="20"/>
      <c r="C221" s="27"/>
      <c r="D221" s="27"/>
      <c r="E221" s="24"/>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2.75">
      <c r="A222" s="1"/>
      <c r="B222" s="20"/>
      <c r="C222" s="27"/>
      <c r="D222" s="27"/>
      <c r="E222" s="24"/>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2.75">
      <c r="A223" s="1"/>
      <c r="B223" s="20"/>
      <c r="C223" s="27"/>
      <c r="D223" s="27"/>
      <c r="E223" s="24"/>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2.75">
      <c r="A224" s="1"/>
      <c r="B224" s="20"/>
      <c r="C224" s="27"/>
      <c r="D224" s="27"/>
      <c r="E224" s="24"/>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2.75">
      <c r="A225" s="1"/>
      <c r="B225" s="20"/>
      <c r="C225" s="27"/>
      <c r="D225" s="27"/>
      <c r="E225" s="24"/>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2.75">
      <c r="A226" s="1"/>
      <c r="B226" s="20"/>
      <c r="C226" s="27"/>
      <c r="D226" s="27"/>
      <c r="E226" s="24"/>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2.75">
      <c r="A227" s="1"/>
      <c r="B227" s="20"/>
      <c r="C227" s="27"/>
      <c r="D227" s="27"/>
      <c r="E227" s="24"/>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2.75">
      <c r="A228" s="1"/>
      <c r="B228" s="20"/>
      <c r="C228" s="27"/>
      <c r="D228" s="27"/>
      <c r="E228" s="24"/>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2.75">
      <c r="A229" s="1"/>
      <c r="B229" s="20"/>
      <c r="C229" s="27"/>
      <c r="D229" s="27"/>
      <c r="E229" s="24"/>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2.75">
      <c r="A230" s="1"/>
      <c r="B230" s="20"/>
      <c r="C230" s="27"/>
      <c r="D230" s="27"/>
      <c r="E230" s="24"/>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2.75">
      <c r="A231" s="1"/>
      <c r="B231" s="20"/>
      <c r="C231" s="27"/>
      <c r="D231" s="27"/>
      <c r="E231" s="24"/>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2.75">
      <c r="A232" s="1"/>
      <c r="B232" s="20"/>
      <c r="C232" s="27"/>
      <c r="D232" s="27"/>
      <c r="E232" s="24"/>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2.75">
      <c r="A233" s="1"/>
      <c r="B233" s="20"/>
      <c r="C233" s="27"/>
      <c r="D233" s="27"/>
      <c r="E233" s="24"/>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2.75">
      <c r="A234" s="1"/>
      <c r="B234" s="20"/>
      <c r="C234" s="27"/>
      <c r="D234" s="27"/>
      <c r="E234" s="24"/>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2.75">
      <c r="A235" s="1"/>
      <c r="B235" s="20"/>
      <c r="C235" s="27"/>
      <c r="D235" s="27"/>
      <c r="E235" s="24"/>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2.75">
      <c r="A236" s="1"/>
      <c r="B236" s="20"/>
      <c r="C236" s="27"/>
      <c r="D236" s="27"/>
      <c r="E236" s="24"/>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2.75">
      <c r="A237" s="1"/>
      <c r="B237" s="20"/>
      <c r="C237" s="27"/>
      <c r="D237" s="27"/>
      <c r="E237" s="24"/>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2.75">
      <c r="A238" s="1"/>
      <c r="B238" s="20"/>
      <c r="C238" s="27"/>
      <c r="D238" s="27"/>
      <c r="E238" s="24"/>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12.75">
      <c r="A239" s="1"/>
      <c r="B239" s="20"/>
      <c r="C239" s="27"/>
      <c r="D239" s="27"/>
      <c r="E239" s="24"/>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12.75">
      <c r="A240" s="1"/>
      <c r="B240" s="20"/>
      <c r="C240" s="27"/>
      <c r="D240" s="27"/>
      <c r="E240" s="24"/>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12.75">
      <c r="A241" s="1"/>
      <c r="B241" s="20"/>
      <c r="C241" s="27"/>
      <c r="D241" s="27"/>
      <c r="E241" s="24"/>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12.75">
      <c r="A242" s="1"/>
      <c r="B242" s="20"/>
      <c r="C242" s="27"/>
      <c r="D242" s="27"/>
      <c r="E242" s="24"/>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12.75">
      <c r="A243" s="1"/>
      <c r="B243" s="20"/>
      <c r="C243" s="27"/>
      <c r="D243" s="27"/>
      <c r="E243" s="24"/>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12.75">
      <c r="A244" s="1"/>
      <c r="B244" s="20"/>
      <c r="C244" s="27"/>
      <c r="D244" s="27"/>
      <c r="E244" s="24"/>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12.75">
      <c r="A245" s="1"/>
      <c r="B245" s="20"/>
      <c r="C245" s="27"/>
      <c r="D245" s="27"/>
      <c r="E245" s="24"/>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12.75">
      <c r="A246" s="1"/>
      <c r="B246" s="20"/>
      <c r="C246" s="27"/>
      <c r="D246" s="27"/>
      <c r="E246" s="24"/>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12.75">
      <c r="A247" s="1"/>
      <c r="B247" s="20"/>
      <c r="C247" s="27"/>
      <c r="D247" s="27"/>
      <c r="E247" s="24"/>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12.75">
      <c r="A248" s="1"/>
      <c r="B248" s="20"/>
      <c r="C248" s="27"/>
      <c r="D248" s="27"/>
      <c r="E248" s="24"/>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12.75">
      <c r="A249" s="1"/>
      <c r="B249" s="20"/>
      <c r="C249" s="27"/>
      <c r="D249" s="27"/>
      <c r="E249" s="24"/>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12.75">
      <c r="A250" s="1"/>
      <c r="B250" s="20"/>
      <c r="C250" s="27"/>
      <c r="D250" s="27"/>
      <c r="E250" s="24"/>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12.75">
      <c r="A251" s="1"/>
      <c r="B251" s="20"/>
      <c r="C251" s="27"/>
      <c r="D251" s="27"/>
      <c r="E251" s="24"/>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12.75">
      <c r="A252" s="1"/>
      <c r="B252" s="20"/>
      <c r="C252" s="27"/>
      <c r="D252" s="27"/>
      <c r="E252" s="24"/>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2.75">
      <c r="A253" s="1"/>
      <c r="B253" s="20"/>
      <c r="C253" s="27"/>
      <c r="D253" s="27"/>
      <c r="E253" s="24"/>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2.75">
      <c r="A254" s="1"/>
      <c r="B254" s="20"/>
      <c r="C254" s="27"/>
      <c r="D254" s="27"/>
      <c r="E254" s="24"/>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12.75">
      <c r="A255" s="1"/>
      <c r="B255" s="20"/>
      <c r="C255" s="27"/>
      <c r="D255" s="27"/>
      <c r="E255" s="24"/>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ht="12.75">
      <c r="A256" s="1"/>
      <c r="B256" s="20"/>
      <c r="C256" s="27"/>
      <c r="D256" s="27"/>
      <c r="E256" s="24"/>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ht="12.75">
      <c r="A257" s="1"/>
      <c r="B257" s="20"/>
      <c r="C257" s="27"/>
      <c r="D257" s="27"/>
      <c r="E257" s="24"/>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35" ht="12.75">
      <c r="A258" s="1"/>
      <c r="B258" s="20"/>
      <c r="C258" s="27"/>
      <c r="D258" s="27"/>
      <c r="E258" s="24"/>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35" ht="12.75">
      <c r="A259" s="1"/>
      <c r="B259" s="20"/>
      <c r="C259" s="27"/>
      <c r="D259" s="27"/>
      <c r="E259" s="24"/>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35" ht="12.75">
      <c r="A260" s="1"/>
      <c r="B260" s="20"/>
      <c r="C260" s="27"/>
      <c r="D260" s="27"/>
      <c r="E260" s="24"/>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35" ht="12.75">
      <c r="A261" s="1"/>
      <c r="B261" s="20"/>
      <c r="C261" s="27"/>
      <c r="D261" s="27"/>
      <c r="E261" s="24"/>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ht="12.75">
      <c r="A262" s="1"/>
      <c r="B262" s="20"/>
      <c r="C262" s="27"/>
      <c r="D262" s="27"/>
      <c r="E262" s="24"/>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35" ht="12.75">
      <c r="A263" s="1"/>
      <c r="B263" s="20"/>
      <c r="C263" s="27"/>
      <c r="D263" s="27"/>
      <c r="E263" s="24"/>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ht="12.75">
      <c r="A264" s="1"/>
      <c r="B264" s="20"/>
      <c r="C264" s="27"/>
      <c r="D264" s="27"/>
      <c r="E264" s="24"/>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35" ht="12.75">
      <c r="A265" s="1"/>
      <c r="B265" s="20"/>
      <c r="C265" s="27"/>
      <c r="D265" s="27"/>
      <c r="E265" s="24"/>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35" ht="12.75">
      <c r="A266" s="1"/>
      <c r="B266" s="20"/>
      <c r="C266" s="27"/>
      <c r="D266" s="27"/>
      <c r="E266" s="24"/>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ht="12.75">
      <c r="A267" s="1"/>
      <c r="B267" s="20"/>
      <c r="C267" s="27"/>
      <c r="D267" s="27"/>
      <c r="E267" s="24"/>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35" ht="12.75">
      <c r="A268" s="1"/>
      <c r="B268" s="20"/>
      <c r="C268" s="27"/>
      <c r="D268" s="27"/>
      <c r="E268" s="24"/>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35" ht="12.75">
      <c r="A269" s="1"/>
      <c r="B269" s="20"/>
      <c r="C269" s="27"/>
      <c r="D269" s="27"/>
      <c r="E269" s="24"/>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35" ht="12.75">
      <c r="A270" s="1"/>
      <c r="B270" s="20"/>
      <c r="C270" s="27"/>
      <c r="D270" s="27"/>
      <c r="E270" s="24"/>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35" ht="12.75">
      <c r="A271" s="1"/>
      <c r="B271" s="20"/>
      <c r="C271" s="27"/>
      <c r="D271" s="27"/>
      <c r="E271" s="24"/>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35" ht="12.75">
      <c r="A272" s="1"/>
      <c r="B272" s="20"/>
      <c r="C272" s="27"/>
      <c r="D272" s="27"/>
      <c r="E272" s="24"/>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ht="12.75">
      <c r="A273" s="1"/>
      <c r="B273" s="20"/>
      <c r="C273" s="27"/>
      <c r="D273" s="27"/>
      <c r="E273" s="24"/>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35" ht="12.75">
      <c r="A274" s="1"/>
      <c r="B274" s="20"/>
      <c r="C274" s="27"/>
      <c r="D274" s="27"/>
      <c r="E274" s="24"/>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35" ht="12.75">
      <c r="A275" s="1"/>
      <c r="B275" s="20"/>
      <c r="C275" s="27"/>
      <c r="D275" s="27"/>
      <c r="E275" s="24"/>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ht="12.75">
      <c r="A276" s="1"/>
      <c r="B276" s="20"/>
      <c r="C276" s="27"/>
      <c r="D276" s="27"/>
      <c r="E276" s="24"/>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35" ht="12.75">
      <c r="A277" s="1"/>
      <c r="B277" s="20"/>
      <c r="C277" s="27"/>
      <c r="D277" s="27"/>
      <c r="E277" s="24"/>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35" ht="12.75">
      <c r="A278" s="1"/>
      <c r="B278" s="20"/>
      <c r="C278" s="27"/>
      <c r="D278" s="27"/>
      <c r="E278" s="24"/>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ht="12.75">
      <c r="A279" s="1"/>
      <c r="B279" s="20"/>
      <c r="C279" s="27"/>
      <c r="D279" s="27"/>
      <c r="E279" s="24"/>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35" ht="12.75">
      <c r="A280" s="1"/>
      <c r="B280" s="20"/>
      <c r="C280" s="27"/>
      <c r="D280" s="27"/>
      <c r="E280" s="24"/>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35" ht="12.75">
      <c r="A281" s="1"/>
      <c r="B281" s="20"/>
      <c r="C281" s="27"/>
      <c r="D281" s="27"/>
      <c r="E281" s="24"/>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35" ht="12.75">
      <c r="A282" s="1"/>
      <c r="B282" s="20"/>
      <c r="C282" s="27"/>
      <c r="D282" s="27"/>
      <c r="E282" s="24"/>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ht="12.75">
      <c r="A283" s="1"/>
      <c r="B283" s="20"/>
      <c r="C283" s="27"/>
      <c r="D283" s="27"/>
      <c r="E283" s="24"/>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35" ht="12.75">
      <c r="A284" s="1"/>
      <c r="B284" s="20"/>
      <c r="C284" s="27"/>
      <c r="D284" s="27"/>
      <c r="E284" s="24"/>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ht="12.75">
      <c r="A285" s="1"/>
      <c r="B285" s="20"/>
      <c r="C285" s="27"/>
      <c r="D285" s="27"/>
      <c r="E285" s="24"/>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ht="12.75">
      <c r="A286" s="1"/>
      <c r="B286" s="20"/>
      <c r="C286" s="27"/>
      <c r="D286" s="27"/>
      <c r="E286" s="24"/>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ht="12.75">
      <c r="A287" s="1"/>
      <c r="B287" s="20"/>
      <c r="C287" s="27"/>
      <c r="D287" s="27"/>
      <c r="E287" s="24"/>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35" ht="12.75">
      <c r="A288" s="1"/>
      <c r="B288" s="20"/>
      <c r="C288" s="27"/>
      <c r="D288" s="27"/>
      <c r="E288" s="24"/>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1:35" ht="12.75">
      <c r="A289" s="1"/>
      <c r="B289" s="20"/>
      <c r="C289" s="27"/>
      <c r="D289" s="27"/>
      <c r="E289" s="24"/>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ht="12.75">
      <c r="A290" s="1"/>
      <c r="B290" s="20"/>
      <c r="C290" s="27"/>
      <c r="D290" s="27"/>
      <c r="E290" s="24"/>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1:35" ht="12.75">
      <c r="A291" s="1"/>
      <c r="B291" s="20"/>
      <c r="C291" s="27"/>
      <c r="D291" s="27"/>
      <c r="E291" s="24"/>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1:35" ht="12.75">
      <c r="A292" s="1"/>
      <c r="B292" s="20"/>
      <c r="C292" s="27"/>
      <c r="D292" s="27"/>
      <c r="E292" s="24"/>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1:35" ht="12.75">
      <c r="A293" s="1"/>
      <c r="B293" s="20"/>
      <c r="C293" s="27"/>
      <c r="D293" s="27"/>
      <c r="E293" s="24"/>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1:35" ht="12.75">
      <c r="A294" s="1"/>
      <c r="B294" s="20"/>
      <c r="C294" s="27"/>
      <c r="D294" s="27"/>
      <c r="E294" s="24"/>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1:35" ht="12.75">
      <c r="A295" s="1"/>
      <c r="B295" s="20"/>
      <c r="C295" s="27"/>
      <c r="D295" s="27"/>
      <c r="E295" s="24"/>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1:35" ht="12.75">
      <c r="A296" s="1"/>
      <c r="B296" s="20"/>
      <c r="C296" s="27"/>
      <c r="D296" s="27"/>
      <c r="E296" s="24"/>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1:35" ht="12.75">
      <c r="A297" s="1"/>
      <c r="B297" s="20"/>
      <c r="C297" s="27"/>
      <c r="D297" s="27"/>
      <c r="E297" s="24"/>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spans="1:35" ht="12.75">
      <c r="A298" s="1"/>
      <c r="B298" s="20"/>
      <c r="C298" s="27"/>
      <c r="D298" s="27"/>
      <c r="E298" s="24"/>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1:35" ht="12.75">
      <c r="A299" s="1"/>
      <c r="B299" s="20"/>
      <c r="C299" s="27"/>
      <c r="D299" s="27"/>
      <c r="E299" s="24"/>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spans="1:35" ht="12.75">
      <c r="A300" s="1"/>
      <c r="B300" s="20"/>
      <c r="C300" s="27"/>
      <c r="D300" s="27"/>
      <c r="E300" s="24"/>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1:35" ht="12.75">
      <c r="A301" s="1"/>
      <c r="B301" s="20"/>
      <c r="C301" s="27"/>
      <c r="D301" s="27"/>
      <c r="E301" s="24"/>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ht="12.75">
      <c r="A302" s="1"/>
      <c r="B302" s="20"/>
      <c r="C302" s="27"/>
      <c r="D302" s="27"/>
      <c r="E302" s="24"/>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ht="12.75">
      <c r="A303" s="1"/>
      <c r="B303" s="20"/>
      <c r="C303" s="27"/>
      <c r="D303" s="27"/>
      <c r="E303" s="24"/>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1:35" ht="12.75">
      <c r="A304" s="1"/>
      <c r="B304" s="20"/>
      <c r="C304" s="27"/>
      <c r="D304" s="27"/>
      <c r="E304" s="24"/>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1:35" ht="12.75">
      <c r="A305" s="1"/>
      <c r="B305" s="20"/>
      <c r="C305" s="27"/>
      <c r="D305" s="27"/>
      <c r="E305" s="24"/>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1:35" ht="12.75">
      <c r="A306" s="1"/>
      <c r="B306" s="20"/>
      <c r="C306" s="27"/>
      <c r="D306" s="27"/>
      <c r="E306" s="24"/>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spans="1:35" ht="12.75">
      <c r="A307" s="1"/>
      <c r="B307" s="20"/>
      <c r="C307" s="27"/>
      <c r="D307" s="27"/>
      <c r="E307" s="24"/>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spans="1:35" ht="12.75">
      <c r="A308" s="1"/>
      <c r="B308" s="20"/>
      <c r="C308" s="27"/>
      <c r="D308" s="27"/>
      <c r="E308" s="24"/>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ht="12.75">
      <c r="A309" s="1"/>
      <c r="B309" s="20"/>
      <c r="C309" s="27"/>
      <c r="D309" s="27"/>
      <c r="E309" s="24"/>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ht="12.75">
      <c r="A310" s="1"/>
      <c r="B310" s="20"/>
      <c r="C310" s="27"/>
      <c r="D310" s="27"/>
      <c r="E310" s="24"/>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ht="12.75">
      <c r="A311" s="1"/>
      <c r="B311" s="20"/>
      <c r="C311" s="27"/>
      <c r="D311" s="27"/>
      <c r="E311" s="24"/>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12.75">
      <c r="A312" s="1"/>
      <c r="B312" s="20"/>
      <c r="C312" s="27"/>
      <c r="D312" s="27"/>
      <c r="E312" s="24"/>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12.75">
      <c r="A313" s="1"/>
      <c r="B313" s="20"/>
      <c r="C313" s="27"/>
      <c r="D313" s="27"/>
      <c r="E313" s="24"/>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12.75">
      <c r="A314" s="1"/>
      <c r="B314" s="20"/>
      <c r="C314" s="27"/>
      <c r="D314" s="27"/>
      <c r="E314" s="24"/>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12.75">
      <c r="A315" s="1"/>
      <c r="B315" s="20"/>
      <c r="C315" s="27"/>
      <c r="D315" s="27"/>
      <c r="E315" s="24"/>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12.75">
      <c r="A316" s="1"/>
      <c r="B316" s="20"/>
      <c r="C316" s="27"/>
      <c r="D316" s="27"/>
      <c r="E316" s="24"/>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12.75">
      <c r="A317" s="1"/>
      <c r="B317" s="20"/>
      <c r="C317" s="27"/>
      <c r="D317" s="27"/>
      <c r="E317" s="24"/>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12.75">
      <c r="A318" s="1"/>
      <c r="B318" s="20"/>
      <c r="C318" s="27"/>
      <c r="D318" s="27"/>
      <c r="E318" s="24"/>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12.75">
      <c r="A319" s="1"/>
      <c r="B319" s="20"/>
      <c r="C319" s="27"/>
      <c r="D319" s="27"/>
      <c r="E319" s="24"/>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12.75">
      <c r="A320" s="1"/>
      <c r="B320" s="20"/>
      <c r="C320" s="27"/>
      <c r="D320" s="27"/>
      <c r="E320" s="24"/>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12.75">
      <c r="A321" s="1"/>
      <c r="B321" s="20"/>
      <c r="C321" s="27"/>
      <c r="D321" s="27"/>
      <c r="E321" s="24"/>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12.75">
      <c r="A322" s="1"/>
      <c r="B322" s="20"/>
      <c r="C322" s="27"/>
      <c r="D322" s="27"/>
      <c r="E322" s="24"/>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12.75">
      <c r="A323" s="1"/>
      <c r="B323" s="20"/>
      <c r="C323" s="27"/>
      <c r="D323" s="27"/>
      <c r="E323" s="24"/>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12.75">
      <c r="A324" s="1"/>
      <c r="B324" s="20"/>
      <c r="C324" s="27"/>
      <c r="D324" s="27"/>
      <c r="E324" s="24"/>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12.75">
      <c r="A325" s="1"/>
      <c r="B325" s="20"/>
      <c r="C325" s="27"/>
      <c r="D325" s="27"/>
      <c r="E325" s="24"/>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12.75">
      <c r="A326" s="1"/>
      <c r="B326" s="20"/>
      <c r="C326" s="27"/>
      <c r="D326" s="27"/>
      <c r="E326" s="24"/>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12.75">
      <c r="A327" s="1"/>
      <c r="B327" s="20"/>
      <c r="C327" s="27"/>
      <c r="D327" s="27"/>
      <c r="E327" s="24"/>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12.75">
      <c r="A328" s="1"/>
      <c r="B328" s="20"/>
      <c r="C328" s="27"/>
      <c r="D328" s="27"/>
      <c r="E328" s="24"/>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12.75">
      <c r="A329" s="1"/>
      <c r="B329" s="20"/>
      <c r="C329" s="27"/>
      <c r="D329" s="27"/>
      <c r="E329" s="24"/>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12.75">
      <c r="A330" s="1"/>
      <c r="B330" s="20"/>
      <c r="C330" s="27"/>
      <c r="D330" s="27"/>
      <c r="E330" s="24"/>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12.75">
      <c r="A331" s="1"/>
      <c r="B331" s="20"/>
      <c r="C331" s="27"/>
      <c r="D331" s="27"/>
      <c r="E331" s="24"/>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12.75">
      <c r="A332" s="1"/>
      <c r="B332" s="20"/>
      <c r="C332" s="27"/>
      <c r="D332" s="27"/>
      <c r="E332" s="24"/>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12.75">
      <c r="A333" s="1"/>
      <c r="B333" s="20"/>
      <c r="C333" s="27"/>
      <c r="D333" s="27"/>
      <c r="E333" s="24"/>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12.75">
      <c r="A334" s="1"/>
      <c r="B334" s="20"/>
      <c r="C334" s="27"/>
      <c r="D334" s="27"/>
      <c r="E334" s="24"/>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12.75">
      <c r="A335" s="1"/>
      <c r="B335" s="20"/>
      <c r="C335" s="27"/>
      <c r="D335" s="27"/>
      <c r="E335" s="24"/>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12.75">
      <c r="A336" s="1"/>
      <c r="B336" s="20"/>
      <c r="C336" s="27"/>
      <c r="D336" s="27"/>
      <c r="E336" s="24"/>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12.75">
      <c r="A337" s="1"/>
      <c r="B337" s="20"/>
      <c r="C337" s="27"/>
      <c r="D337" s="27"/>
      <c r="E337" s="24"/>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12.75">
      <c r="A338" s="1"/>
      <c r="B338" s="20"/>
      <c r="C338" s="27"/>
      <c r="D338" s="27"/>
      <c r="E338" s="24"/>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12.75">
      <c r="A339" s="1"/>
      <c r="B339" s="20"/>
      <c r="C339" s="27"/>
      <c r="D339" s="27"/>
      <c r="E339" s="24"/>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12.75">
      <c r="A340" s="1"/>
      <c r="B340" s="20"/>
      <c r="C340" s="27"/>
      <c r="D340" s="27"/>
      <c r="E340" s="24"/>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12.75">
      <c r="A341" s="1"/>
      <c r="B341" s="20"/>
      <c r="C341" s="27"/>
      <c r="D341" s="27"/>
      <c r="E341" s="24"/>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12.75">
      <c r="A342" s="1"/>
      <c r="B342" s="20"/>
      <c r="C342" s="27"/>
      <c r="D342" s="27"/>
      <c r="E342" s="24"/>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12.75">
      <c r="A343" s="1"/>
      <c r="B343" s="20"/>
      <c r="C343" s="27"/>
      <c r="D343" s="27"/>
      <c r="E343" s="24"/>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12.75">
      <c r="A344" s="1"/>
      <c r="B344" s="20"/>
      <c r="C344" s="27"/>
      <c r="D344" s="27"/>
      <c r="E344" s="24"/>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12.75">
      <c r="A345" s="1"/>
      <c r="B345" s="20"/>
      <c r="C345" s="27"/>
      <c r="D345" s="27"/>
      <c r="E345" s="24"/>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12.75">
      <c r="A346" s="1"/>
      <c r="B346" s="20"/>
      <c r="C346" s="27"/>
      <c r="D346" s="27"/>
      <c r="E346" s="24"/>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12.75">
      <c r="A347" s="1"/>
      <c r="B347" s="20"/>
      <c r="C347" s="27"/>
      <c r="D347" s="27"/>
      <c r="E347" s="24"/>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12.75">
      <c r="A348" s="1"/>
      <c r="B348" s="20"/>
      <c r="C348" s="27"/>
      <c r="D348" s="27"/>
      <c r="E348" s="24"/>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12.75">
      <c r="A349" s="1"/>
      <c r="B349" s="20"/>
      <c r="C349" s="27"/>
      <c r="D349" s="27"/>
      <c r="E349" s="24"/>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12.75">
      <c r="A350" s="1"/>
      <c r="B350" s="20"/>
      <c r="C350" s="27"/>
      <c r="D350" s="27"/>
      <c r="E350" s="24"/>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12.75">
      <c r="A351" s="1"/>
      <c r="B351" s="20"/>
      <c r="C351" s="27"/>
      <c r="D351" s="27"/>
      <c r="E351" s="24"/>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12.75">
      <c r="A352" s="1"/>
      <c r="B352" s="20"/>
      <c r="C352" s="27"/>
      <c r="D352" s="27"/>
      <c r="E352" s="24"/>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12.75">
      <c r="A353" s="1"/>
      <c r="B353" s="20"/>
      <c r="C353" s="27"/>
      <c r="D353" s="27"/>
      <c r="E353" s="24"/>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12.75">
      <c r="A354" s="1"/>
      <c r="B354" s="20"/>
      <c r="C354" s="27"/>
      <c r="D354" s="27"/>
      <c r="E354" s="24"/>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12.75">
      <c r="A355" s="1"/>
      <c r="B355" s="20"/>
      <c r="C355" s="27"/>
      <c r="D355" s="27"/>
      <c r="E355" s="24"/>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12.75">
      <c r="A356" s="1"/>
      <c r="B356" s="20"/>
      <c r="C356" s="27"/>
      <c r="D356" s="27"/>
      <c r="E356" s="24"/>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12.75">
      <c r="A357" s="1"/>
      <c r="B357" s="20"/>
      <c r="C357" s="27"/>
      <c r="D357" s="27"/>
      <c r="E357" s="24"/>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12.75">
      <c r="A358" s="1"/>
      <c r="B358" s="20"/>
      <c r="C358" s="27"/>
      <c r="D358" s="27"/>
      <c r="E358" s="24"/>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12.75">
      <c r="A359" s="1"/>
      <c r="B359" s="20"/>
      <c r="C359" s="27"/>
      <c r="D359" s="27"/>
      <c r="E359" s="24"/>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12.75">
      <c r="A360" s="1"/>
      <c r="B360" s="20"/>
      <c r="C360" s="27"/>
      <c r="D360" s="27"/>
      <c r="E360" s="24"/>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12.75">
      <c r="A361" s="1"/>
      <c r="B361" s="20"/>
      <c r="C361" s="27"/>
      <c r="D361" s="27"/>
      <c r="E361" s="24"/>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12.75">
      <c r="A362" s="1"/>
      <c r="B362" s="20"/>
      <c r="C362" s="27"/>
      <c r="D362" s="27"/>
      <c r="E362" s="24"/>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12.75">
      <c r="A363" s="1"/>
      <c r="B363" s="20"/>
      <c r="C363" s="27"/>
      <c r="D363" s="27"/>
      <c r="E363" s="24"/>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12.75">
      <c r="A364" s="1"/>
      <c r="B364" s="20"/>
      <c r="C364" s="27"/>
      <c r="D364" s="27"/>
      <c r="E364" s="24"/>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12.75">
      <c r="A365" s="1"/>
      <c r="B365" s="20"/>
      <c r="C365" s="27"/>
      <c r="D365" s="27"/>
      <c r="E365" s="24"/>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12.75">
      <c r="A366" s="1"/>
      <c r="B366" s="20"/>
      <c r="C366" s="27"/>
      <c r="D366" s="27"/>
      <c r="E366" s="24"/>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12.75">
      <c r="A367" s="1"/>
      <c r="B367" s="20"/>
      <c r="C367" s="27"/>
      <c r="D367" s="27"/>
      <c r="E367" s="24"/>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spans="1:35" ht="12.75">
      <c r="A368" s="1"/>
      <c r="B368" s="20"/>
      <c r="C368" s="27"/>
      <c r="D368" s="27"/>
      <c r="E368" s="24"/>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spans="1:35" ht="12.75">
      <c r="A369" s="1"/>
      <c r="B369" s="20"/>
      <c r="C369" s="27"/>
      <c r="D369" s="27"/>
      <c r="E369" s="24"/>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spans="1:35" ht="12.75">
      <c r="A370" s="1"/>
      <c r="B370" s="20"/>
      <c r="C370" s="27"/>
      <c r="D370" s="27"/>
      <c r="E370" s="24"/>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row r="371" spans="1:35" ht="12.75">
      <c r="A371" s="1"/>
      <c r="B371" s="20"/>
      <c r="C371" s="27"/>
      <c r="D371" s="27"/>
      <c r="E371" s="24"/>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row>
    <row r="372" spans="1:35" ht="12.75">
      <c r="A372" s="1"/>
      <c r="B372" s="20"/>
      <c r="C372" s="27"/>
      <c r="D372" s="27"/>
      <c r="E372" s="24"/>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row>
    <row r="373" spans="1:35" ht="12.75">
      <c r="A373" s="1"/>
      <c r="B373" s="20"/>
      <c r="C373" s="27"/>
      <c r="D373" s="27"/>
      <c r="E373" s="24"/>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row>
    <row r="374" spans="1:35" ht="12.75">
      <c r="A374" s="1"/>
      <c r="B374" s="20"/>
      <c r="C374" s="27"/>
      <c r="D374" s="27"/>
      <c r="E374" s="24"/>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row>
    <row r="375" spans="1:35" ht="12.75">
      <c r="A375" s="1"/>
      <c r="B375" s="20"/>
      <c r="C375" s="27"/>
      <c r="D375" s="27"/>
      <c r="E375" s="24"/>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row>
    <row r="376" spans="1:35" ht="12.75">
      <c r="A376" s="1"/>
      <c r="B376" s="20"/>
      <c r="C376" s="27"/>
      <c r="D376" s="27"/>
      <c r="E376" s="24"/>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row>
    <row r="377" spans="1:35" ht="12.75">
      <c r="A377" s="1"/>
      <c r="B377" s="20"/>
      <c r="C377" s="27"/>
      <c r="D377" s="27"/>
      <c r="E377" s="24"/>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row>
    <row r="378" spans="1:35" ht="12.75">
      <c r="A378" s="1"/>
      <c r="B378" s="20"/>
      <c r="C378" s="27"/>
      <c r="D378" s="27"/>
      <c r="E378" s="24"/>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row>
    <row r="379" spans="1:35" ht="12.75">
      <c r="A379" s="1"/>
      <c r="B379" s="20"/>
      <c r="C379" s="27"/>
      <c r="D379" s="27"/>
      <c r="E379" s="24"/>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row>
    <row r="380" spans="1:35" ht="12.75">
      <c r="A380" s="1"/>
      <c r="B380" s="20"/>
      <c r="C380" s="27"/>
      <c r="D380" s="27"/>
      <c r="E380" s="24"/>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row>
    <row r="381" spans="1:35" ht="12.75">
      <c r="A381" s="1"/>
      <c r="B381" s="20"/>
      <c r="C381" s="27"/>
      <c r="D381" s="27"/>
      <c r="E381" s="24"/>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row>
    <row r="382" spans="1:35" ht="12.75">
      <c r="A382" s="1"/>
      <c r="B382" s="20"/>
      <c r="C382" s="27"/>
      <c r="D382" s="27"/>
      <c r="E382" s="24"/>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row>
    <row r="383" spans="1:35" ht="12.75">
      <c r="A383" s="1"/>
      <c r="B383" s="20"/>
      <c r="C383" s="27"/>
      <c r="D383" s="27"/>
      <c r="E383" s="24"/>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row>
    <row r="384" spans="1:35" ht="12.75">
      <c r="A384" s="1"/>
      <c r="B384" s="20"/>
      <c r="C384" s="27"/>
      <c r="D384" s="27"/>
      <c r="E384" s="24"/>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row>
    <row r="385" spans="1:35" ht="12.75">
      <c r="A385" s="1"/>
      <c r="B385" s="20"/>
      <c r="C385" s="27"/>
      <c r="D385" s="27"/>
      <c r="E385" s="24"/>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row>
    <row r="386" spans="1:35" ht="12.75">
      <c r="A386" s="1"/>
      <c r="B386" s="20"/>
      <c r="C386" s="27"/>
      <c r="D386" s="27"/>
      <c r="E386" s="24"/>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row>
    <row r="387" spans="1:35" ht="12.75">
      <c r="A387" s="1"/>
      <c r="B387" s="20"/>
      <c r="C387" s="27"/>
      <c r="D387" s="27"/>
      <c r="E387" s="24"/>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row>
    <row r="388" spans="1:35" ht="12.75">
      <c r="A388" s="1"/>
      <c r="B388" s="20"/>
      <c r="C388" s="27"/>
      <c r="D388" s="27"/>
      <c r="E388" s="24"/>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row>
    <row r="389" spans="1:35" ht="12.75">
      <c r="A389" s="1"/>
      <c r="B389" s="20"/>
      <c r="C389" s="27"/>
      <c r="D389" s="27"/>
      <c r="E389" s="24"/>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row>
    <row r="390" spans="1:35" ht="12.75">
      <c r="A390" s="1"/>
      <c r="B390" s="20"/>
      <c r="C390" s="27"/>
      <c r="D390" s="27"/>
      <c r="E390" s="24"/>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row>
    <row r="391" spans="1:35" ht="12.75">
      <c r="A391" s="1"/>
      <c r="B391" s="20"/>
      <c r="C391" s="27"/>
      <c r="D391" s="27"/>
      <c r="E391" s="24"/>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row>
    <row r="392" spans="1:35" ht="12.75">
      <c r="A392" s="1"/>
      <c r="B392" s="20"/>
      <c r="C392" s="27"/>
      <c r="D392" s="27"/>
      <c r="E392" s="24"/>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row>
    <row r="393" spans="1:35" ht="12.75">
      <c r="A393" s="1"/>
      <c r="B393" s="20"/>
      <c r="C393" s="27"/>
      <c r="D393" s="27"/>
      <c r="E393" s="24"/>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row>
    <row r="394" spans="1:35" ht="12.75">
      <c r="A394" s="1"/>
      <c r="B394" s="20"/>
      <c r="C394" s="27"/>
      <c r="D394" s="27"/>
      <c r="E394" s="24"/>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row>
    <row r="395" spans="1:35" ht="12.75">
      <c r="A395" s="1"/>
      <c r="B395" s="20"/>
      <c r="C395" s="27"/>
      <c r="D395" s="27"/>
      <c r="E395" s="24"/>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row>
    <row r="396" spans="1:35" ht="12.75">
      <c r="A396" s="1"/>
      <c r="B396" s="20"/>
      <c r="C396" s="27"/>
      <c r="D396" s="27"/>
      <c r="E396" s="24"/>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row>
    <row r="397" spans="1:35" ht="12.75">
      <c r="A397" s="1"/>
      <c r="B397" s="20"/>
      <c r="C397" s="27"/>
      <c r="D397" s="27"/>
      <c r="E397" s="24"/>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row>
    <row r="398" spans="1:35" ht="12.75">
      <c r="A398" s="1"/>
      <c r="B398" s="20"/>
      <c r="C398" s="27"/>
      <c r="D398" s="27"/>
      <c r="E398" s="24"/>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row>
    <row r="399" spans="1:35" ht="12.75">
      <c r="A399" s="1"/>
      <c r="B399" s="20"/>
      <c r="C399" s="27"/>
      <c r="D399" s="27"/>
      <c r="E399" s="24"/>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row>
    <row r="400" spans="1:35" ht="12.75">
      <c r="A400" s="1"/>
      <c r="B400" s="20"/>
      <c r="C400" s="27"/>
      <c r="D400" s="27"/>
      <c r="E400" s="24"/>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row>
    <row r="401" spans="1:35" ht="12.75">
      <c r="A401" s="1"/>
      <c r="B401" s="20"/>
      <c r="C401" s="27"/>
      <c r="D401" s="27"/>
      <c r="E401" s="24"/>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row>
    <row r="402" spans="1:35" ht="12.75">
      <c r="A402" s="1"/>
      <c r="B402" s="20"/>
      <c r="C402" s="27"/>
      <c r="D402" s="27"/>
      <c r="E402" s="24"/>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row>
    <row r="403" spans="1:35" ht="12.75">
      <c r="A403" s="1"/>
      <c r="B403" s="20"/>
      <c r="C403" s="27"/>
      <c r="D403" s="27"/>
      <c r="E403" s="24"/>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row>
    <row r="404" spans="1:35" ht="12.75">
      <c r="A404" s="1"/>
      <c r="B404" s="20"/>
      <c r="C404" s="27"/>
      <c r="D404" s="27"/>
      <c r="E404" s="24"/>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row>
    <row r="405" spans="1:35" ht="12.75">
      <c r="A405" s="1"/>
      <c r="B405" s="20"/>
      <c r="C405" s="27"/>
      <c r="D405" s="27"/>
      <c r="E405" s="24"/>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row>
    <row r="406" spans="1:35" ht="12.75">
      <c r="A406" s="1"/>
      <c r="B406" s="20"/>
      <c r="C406" s="27"/>
      <c r="D406" s="27"/>
      <c r="E406" s="24"/>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row>
    <row r="407" spans="1:35" ht="12.75">
      <c r="A407" s="1"/>
      <c r="B407" s="20"/>
      <c r="C407" s="27"/>
      <c r="D407" s="27"/>
      <c r="E407" s="24"/>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row>
    <row r="408" spans="1:35" ht="12.75">
      <c r="A408" s="1"/>
      <c r="B408" s="20"/>
      <c r="C408" s="27"/>
      <c r="D408" s="27"/>
      <c r="E408" s="24"/>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row>
    <row r="409" spans="1:35" ht="12.75">
      <c r="A409" s="1"/>
      <c r="B409" s="20"/>
      <c r="C409" s="27"/>
      <c r="D409" s="27"/>
      <c r="E409" s="24"/>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row>
    <row r="410" spans="1:35" ht="12.75">
      <c r="A410" s="1"/>
      <c r="B410" s="20"/>
      <c r="C410" s="27"/>
      <c r="D410" s="27"/>
      <c r="E410" s="24"/>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row>
    <row r="411" spans="1:35" ht="12.75">
      <c r="A411" s="1"/>
      <c r="B411" s="20"/>
      <c r="C411" s="27"/>
      <c r="D411" s="27"/>
      <c r="E411" s="24"/>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row>
    <row r="412" spans="1:35" ht="12.75">
      <c r="A412" s="1"/>
      <c r="B412" s="20"/>
      <c r="C412" s="27"/>
      <c r="D412" s="27"/>
      <c r="E412" s="24"/>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row>
    <row r="413" spans="1:35" ht="12.75">
      <c r="A413" s="1"/>
      <c r="B413" s="20"/>
      <c r="C413" s="27"/>
      <c r="D413" s="27"/>
      <c r="E413" s="24"/>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row>
    <row r="414" spans="1:35" ht="12.75">
      <c r="A414" s="1"/>
      <c r="B414" s="20"/>
      <c r="C414" s="27"/>
      <c r="D414" s="27"/>
      <c r="E414" s="24"/>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row>
    <row r="415" spans="1:35" ht="12.75">
      <c r="A415" s="1"/>
      <c r="B415" s="20"/>
      <c r="C415" s="27"/>
      <c r="D415" s="27"/>
      <c r="E415" s="24"/>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row>
    <row r="416" spans="1:35" ht="12.75">
      <c r="A416" s="1"/>
      <c r="B416" s="20"/>
      <c r="C416" s="27"/>
      <c r="D416" s="27"/>
      <c r="E416" s="24"/>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row>
    <row r="417" spans="1:35" ht="12.75">
      <c r="A417" s="1"/>
      <c r="B417" s="20"/>
      <c r="C417" s="27"/>
      <c r="D417" s="27"/>
      <c r="E417" s="24"/>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row>
    <row r="418" spans="1:35" ht="12.75">
      <c r="A418" s="1"/>
      <c r="B418" s="20"/>
      <c r="C418" s="27"/>
      <c r="D418" s="27"/>
      <c r="E418" s="24"/>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row>
    <row r="419" spans="1:35" ht="12.75">
      <c r="A419" s="1"/>
      <c r="B419" s="20"/>
      <c r="C419" s="27"/>
      <c r="D419" s="27"/>
      <c r="E419" s="24"/>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row>
    <row r="420" spans="1:35" ht="12.75">
      <c r="A420" s="1"/>
      <c r="B420" s="20"/>
      <c r="C420" s="27"/>
      <c r="D420" s="27"/>
      <c r="E420" s="24"/>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row>
    <row r="421" spans="1:35" ht="12.75">
      <c r="A421" s="1"/>
      <c r="B421" s="20"/>
      <c r="C421" s="27"/>
      <c r="D421" s="27"/>
      <c r="E421" s="24"/>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row>
    <row r="422" spans="1:35" ht="12.75">
      <c r="A422" s="1"/>
      <c r="B422" s="20"/>
      <c r="C422" s="27"/>
      <c r="D422" s="27"/>
      <c r="E422" s="24"/>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row>
    <row r="423" spans="1:35" ht="12.75">
      <c r="A423" s="1"/>
      <c r="B423" s="20"/>
      <c r="C423" s="27"/>
      <c r="D423" s="27"/>
      <c r="E423" s="24"/>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row>
    <row r="424" spans="1:35" ht="12.75">
      <c r="A424" s="1"/>
      <c r="B424" s="20"/>
      <c r="C424" s="27"/>
      <c r="D424" s="27"/>
      <c r="E424" s="24"/>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row>
    <row r="425" spans="1:35" ht="12.75">
      <c r="A425" s="1"/>
      <c r="B425" s="20"/>
      <c r="C425" s="27"/>
      <c r="D425" s="27"/>
      <c r="E425" s="24"/>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row>
    <row r="426" spans="1:35" ht="12.75">
      <c r="A426" s="1"/>
      <c r="B426" s="20"/>
      <c r="C426" s="27"/>
      <c r="D426" s="27"/>
      <c r="E426" s="24"/>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row>
    <row r="427" spans="1:35" ht="12.75">
      <c r="A427" s="1"/>
      <c r="B427" s="20"/>
      <c r="C427" s="27"/>
      <c r="D427" s="27"/>
      <c r="E427" s="24"/>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row>
    <row r="428" spans="1:35" ht="12.75">
      <c r="A428" s="1"/>
      <c r="B428" s="20"/>
      <c r="C428" s="27"/>
      <c r="D428" s="27"/>
      <c r="E428" s="24"/>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row>
    <row r="429" spans="1:35" ht="12.75">
      <c r="A429" s="1"/>
      <c r="B429" s="20"/>
      <c r="C429" s="27"/>
      <c r="D429" s="27"/>
      <c r="E429" s="24"/>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row>
    <row r="430" spans="1:35" ht="12.75">
      <c r="A430" s="1"/>
      <c r="B430" s="20"/>
      <c r="C430" s="27"/>
      <c r="D430" s="27"/>
      <c r="E430" s="24"/>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row>
    <row r="431" spans="1:35" ht="12.75">
      <c r="A431" s="1"/>
      <c r="B431" s="20"/>
      <c r="C431" s="27"/>
      <c r="D431" s="27"/>
      <c r="E431" s="24"/>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row>
    <row r="432" spans="1:35" ht="12.75">
      <c r="A432" s="1"/>
      <c r="B432" s="20"/>
      <c r="C432" s="27"/>
      <c r="D432" s="27"/>
      <c r="E432" s="24"/>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row>
    <row r="433" spans="1:35" ht="12.75">
      <c r="A433" s="1"/>
      <c r="B433" s="20"/>
      <c r="C433" s="27"/>
      <c r="D433" s="27"/>
      <c r="E433" s="24"/>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row>
    <row r="434" spans="1:35" ht="12.75">
      <c r="A434" s="1"/>
      <c r="B434" s="20"/>
      <c r="C434" s="27"/>
      <c r="D434" s="27"/>
      <c r="E434" s="24"/>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row>
    <row r="435" spans="1:35" ht="12.75">
      <c r="A435" s="1"/>
      <c r="B435" s="20"/>
      <c r="C435" s="27"/>
      <c r="D435" s="27"/>
      <c r="E435" s="24"/>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row>
    <row r="436" spans="1:35" ht="12.75">
      <c r="A436" s="1"/>
      <c r="B436" s="20"/>
      <c r="C436" s="27"/>
      <c r="D436" s="27"/>
      <c r="E436" s="24"/>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row>
    <row r="437" spans="1:35" ht="12.75">
      <c r="A437" s="1"/>
      <c r="B437" s="20"/>
      <c r="C437" s="27"/>
      <c r="D437" s="27"/>
      <c r="E437" s="24"/>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row>
    <row r="438" spans="1:35" ht="12.75">
      <c r="A438" s="1"/>
      <c r="B438" s="20"/>
      <c r="C438" s="27"/>
      <c r="D438" s="27"/>
      <c r="E438" s="24"/>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row>
    <row r="439" spans="1:35" ht="12.75">
      <c r="A439" s="1"/>
      <c r="B439" s="20"/>
      <c r="C439" s="27"/>
      <c r="D439" s="27"/>
      <c r="E439" s="24"/>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row>
    <row r="440" spans="1:35" ht="12.75">
      <c r="A440" s="1"/>
      <c r="B440" s="20"/>
      <c r="C440" s="27"/>
      <c r="D440" s="27"/>
      <c r="E440" s="24"/>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row>
    <row r="441" spans="1:35" ht="12.75">
      <c r="A441" s="1"/>
      <c r="B441" s="20"/>
      <c r="C441" s="27"/>
      <c r="D441" s="27"/>
      <c r="E441" s="24"/>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row>
    <row r="442" spans="1:35" ht="12.75">
      <c r="A442" s="1"/>
      <c r="B442" s="20"/>
      <c r="C442" s="27"/>
      <c r="D442" s="27"/>
      <c r="E442" s="24"/>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row>
    <row r="443" spans="1:35" ht="12.75">
      <c r="A443" s="1"/>
      <c r="B443" s="20"/>
      <c r="C443" s="27"/>
      <c r="D443" s="27"/>
      <c r="E443" s="24"/>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row>
    <row r="444" spans="1:35" ht="12.75">
      <c r="A444" s="1"/>
      <c r="B444" s="20"/>
      <c r="C444" s="27"/>
      <c r="D444" s="27"/>
      <c r="E444" s="24"/>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row>
    <row r="445" spans="1:35" ht="12.75">
      <c r="A445" s="1"/>
      <c r="B445" s="20"/>
      <c r="C445" s="27"/>
      <c r="D445" s="27"/>
      <c r="E445" s="24"/>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row>
    <row r="446" spans="1:35" ht="12.75">
      <c r="A446" s="1"/>
      <c r="B446" s="20"/>
      <c r="C446" s="27"/>
      <c r="D446" s="27"/>
      <c r="E446" s="24"/>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row>
    <row r="447" spans="1:35" ht="12.75">
      <c r="A447" s="1"/>
      <c r="B447" s="20"/>
      <c r="C447" s="27"/>
      <c r="D447" s="27"/>
      <c r="E447" s="24"/>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row>
    <row r="448" spans="1:35" ht="12.75">
      <c r="A448" s="1"/>
      <c r="B448" s="20"/>
      <c r="C448" s="27"/>
      <c r="D448" s="27"/>
      <c r="E448" s="24"/>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row>
    <row r="449" spans="1:35" ht="12.75">
      <c r="A449" s="1"/>
      <c r="B449" s="20"/>
      <c r="C449" s="27"/>
      <c r="D449" s="27"/>
      <c r="E449" s="24"/>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row>
    <row r="450" spans="1:35" ht="12.75">
      <c r="A450" s="1"/>
      <c r="B450" s="20"/>
      <c r="C450" s="27"/>
      <c r="D450" s="27"/>
      <c r="E450" s="24"/>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row>
    <row r="451" spans="1:35" ht="12.75">
      <c r="A451" s="1"/>
      <c r="B451" s="20"/>
      <c r="C451" s="27"/>
      <c r="D451" s="27"/>
      <c r="E451" s="24"/>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row>
    <row r="452" spans="1:35" ht="12.75">
      <c r="A452" s="1"/>
      <c r="B452" s="20"/>
      <c r="C452" s="27"/>
      <c r="D452" s="27"/>
      <c r="E452" s="24"/>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row>
    <row r="453" spans="1:35" ht="12.75">
      <c r="A453" s="1"/>
      <c r="B453" s="20"/>
      <c r="C453" s="27"/>
      <c r="D453" s="27"/>
      <c r="E453" s="24"/>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row>
    <row r="454" spans="1:35" ht="12.75">
      <c r="A454" s="1"/>
      <c r="B454" s="20"/>
      <c r="C454" s="27"/>
      <c r="D454" s="27"/>
      <c r="E454" s="24"/>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row>
    <row r="455" spans="1:35" ht="12.75">
      <c r="A455" s="1"/>
      <c r="B455" s="20"/>
      <c r="C455" s="27"/>
      <c r="D455" s="27"/>
      <c r="E455" s="24"/>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row>
    <row r="456" spans="1:35" ht="12.75">
      <c r="A456" s="1"/>
      <c r="B456" s="20"/>
      <c r="C456" s="27"/>
      <c r="D456" s="27"/>
      <c r="E456" s="24"/>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row>
    <row r="457" spans="1:35" ht="12.75">
      <c r="A457" s="1"/>
      <c r="B457" s="20"/>
      <c r="C457" s="27"/>
      <c r="D457" s="27"/>
      <c r="E457" s="24"/>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row>
    <row r="458" spans="1:35" ht="12.75">
      <c r="A458" s="1"/>
      <c r="B458" s="20"/>
      <c r="C458" s="27"/>
      <c r="D458" s="27"/>
      <c r="E458" s="24"/>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row>
    <row r="459" spans="1:35" ht="12.75">
      <c r="A459" s="1"/>
      <c r="B459" s="20"/>
      <c r="C459" s="27"/>
      <c r="D459" s="27"/>
      <c r="E459" s="24"/>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row>
    <row r="460" spans="1:35" ht="12.75">
      <c r="A460" s="1"/>
      <c r="B460" s="20"/>
      <c r="C460" s="27"/>
      <c r="D460" s="27"/>
      <c r="E460" s="24"/>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row>
    <row r="461" spans="1:35" ht="12.75">
      <c r="A461" s="1"/>
      <c r="B461" s="20"/>
      <c r="C461" s="27"/>
      <c r="D461" s="27"/>
      <c r="E461" s="24"/>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row>
    <row r="462" spans="1:35" ht="12.75">
      <c r="A462" s="1"/>
      <c r="B462" s="20"/>
      <c r="C462" s="27"/>
      <c r="D462" s="27"/>
      <c r="E462" s="24"/>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row>
    <row r="463" spans="1:35" ht="12.75">
      <c r="A463" s="1"/>
      <c r="B463" s="20"/>
      <c r="C463" s="27"/>
      <c r="D463" s="27"/>
      <c r="E463" s="24"/>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row>
    <row r="464" spans="1:35" ht="12.75">
      <c r="A464" s="1"/>
      <c r="B464" s="20"/>
      <c r="C464" s="27"/>
      <c r="D464" s="27"/>
      <c r="E464" s="24"/>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row>
    <row r="465" spans="1:35" ht="12.75">
      <c r="A465" s="1"/>
      <c r="B465" s="20"/>
      <c r="C465" s="27"/>
      <c r="D465" s="27"/>
      <c r="E465" s="24"/>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row>
    <row r="466" spans="1:35" ht="12.75">
      <c r="A466" s="1"/>
      <c r="B466" s="20"/>
      <c r="C466" s="27"/>
      <c r="D466" s="27"/>
      <c r="E466" s="24"/>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row>
    <row r="467" spans="1:35" ht="12.75">
      <c r="A467" s="1"/>
      <c r="B467" s="20"/>
      <c r="C467" s="27"/>
      <c r="D467" s="27"/>
      <c r="E467" s="24"/>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row>
    <row r="468" spans="1:35" ht="12.75">
      <c r="A468" s="1"/>
      <c r="B468" s="20"/>
      <c r="C468" s="27"/>
      <c r="D468" s="27"/>
      <c r="E468" s="24"/>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row>
    <row r="469" spans="1:35" ht="12.75">
      <c r="A469" s="1"/>
      <c r="B469" s="20"/>
      <c r="C469" s="27"/>
      <c r="D469" s="27"/>
      <c r="E469" s="24"/>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row>
    <row r="470" spans="1:35" ht="12.75">
      <c r="A470" s="1"/>
      <c r="B470" s="20"/>
      <c r="C470" s="27"/>
      <c r="D470" s="27"/>
      <c r="E470" s="24"/>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row>
    <row r="471" spans="1:35" ht="12.75">
      <c r="A471" s="1"/>
      <c r="B471" s="20"/>
      <c r="C471" s="27"/>
      <c r="D471" s="27"/>
      <c r="E471" s="24"/>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row>
    <row r="472" spans="1:35" ht="12.75">
      <c r="A472" s="1"/>
      <c r="B472" s="20"/>
      <c r="C472" s="27"/>
      <c r="D472" s="27"/>
      <c r="E472" s="24"/>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row>
    <row r="473" spans="1:35" ht="12.75">
      <c r="A473" s="1"/>
      <c r="B473" s="20"/>
      <c r="C473" s="27"/>
      <c r="D473" s="27"/>
      <c r="E473" s="24"/>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row>
    <row r="474" spans="1:35" ht="12.75">
      <c r="A474" s="1"/>
      <c r="B474" s="20"/>
      <c r="C474" s="27"/>
      <c r="D474" s="27"/>
      <c r="E474" s="24"/>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row>
    <row r="475" spans="1:35" ht="12.75">
      <c r="A475" s="1"/>
      <c r="B475" s="20"/>
      <c r="C475" s="27"/>
      <c r="D475" s="27"/>
      <c r="E475" s="24"/>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row>
    <row r="476" spans="1:35" ht="12.75">
      <c r="A476" s="1"/>
      <c r="B476" s="20"/>
      <c r="C476" s="27"/>
      <c r="D476" s="27"/>
      <c r="E476" s="24"/>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row>
    <row r="477" spans="1:35" ht="12.75">
      <c r="A477" s="1"/>
      <c r="B477" s="20"/>
      <c r="C477" s="27"/>
      <c r="D477" s="27"/>
      <c r="E477" s="24"/>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row>
    <row r="478" spans="1:35" ht="12.75">
      <c r="A478" s="1"/>
      <c r="B478" s="20"/>
      <c r="C478" s="27"/>
      <c r="D478" s="27"/>
      <c r="E478" s="24"/>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row>
    <row r="479" spans="1:35" ht="12.75">
      <c r="A479" s="1"/>
      <c r="B479" s="20"/>
      <c r="C479" s="27"/>
      <c r="D479" s="27"/>
      <c r="E479" s="24"/>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row>
    <row r="480" spans="1:35" ht="12.75">
      <c r="A480" s="1"/>
      <c r="B480" s="20"/>
      <c r="C480" s="27"/>
      <c r="D480" s="27"/>
      <c r="E480" s="24"/>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row>
    <row r="481" spans="1:35" ht="12.75">
      <c r="A481" s="1"/>
      <c r="B481" s="20"/>
      <c r="C481" s="27"/>
      <c r="D481" s="27"/>
      <c r="E481" s="24"/>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row>
    <row r="482" spans="1:35" ht="12.75">
      <c r="A482" s="1"/>
      <c r="B482" s="20"/>
      <c r="C482" s="27"/>
      <c r="D482" s="27"/>
      <c r="E482" s="24"/>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row>
    <row r="483" spans="1:35" ht="12.75">
      <c r="A483" s="1"/>
      <c r="B483" s="20"/>
      <c r="C483" s="27"/>
      <c r="D483" s="27"/>
      <c r="E483" s="24"/>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row>
    <row r="484" spans="1:35" ht="12.75">
      <c r="A484" s="1"/>
      <c r="B484" s="20"/>
      <c r="C484" s="27"/>
      <c r="D484" s="27"/>
      <c r="E484" s="24"/>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row>
    <row r="485" spans="1:35" ht="12.75">
      <c r="A485" s="1"/>
      <c r="B485" s="20"/>
      <c r="C485" s="27"/>
      <c r="D485" s="27"/>
      <c r="E485" s="24"/>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row>
    <row r="486" spans="1:35" ht="12.75">
      <c r="A486" s="1"/>
      <c r="B486" s="20"/>
      <c r="C486" s="27"/>
      <c r="D486" s="27"/>
      <c r="E486" s="24"/>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row>
    <row r="487" spans="1:35" ht="12.75">
      <c r="A487" s="1"/>
      <c r="B487" s="20"/>
      <c r="C487" s="27"/>
      <c r="D487" s="27"/>
      <c r="E487" s="24"/>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row>
    <row r="488" spans="1:35" ht="12.75">
      <c r="A488" s="1"/>
      <c r="B488" s="20"/>
      <c r="C488" s="27"/>
      <c r="D488" s="27"/>
      <c r="E488" s="24"/>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row>
    <row r="489" spans="1:35" ht="12.75">
      <c r="A489" s="1"/>
      <c r="B489" s="20"/>
      <c r="C489" s="27"/>
      <c r="D489" s="27"/>
      <c r="E489" s="24"/>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row>
    <row r="490" spans="1:35" ht="12.75">
      <c r="A490" s="1"/>
      <c r="B490" s="20"/>
      <c r="C490" s="27"/>
      <c r="D490" s="27"/>
      <c r="E490" s="24"/>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row>
    <row r="491" spans="1:35" ht="12.75">
      <c r="A491" s="1"/>
      <c r="B491" s="20"/>
      <c r="C491" s="27"/>
      <c r="D491" s="27"/>
      <c r="E491" s="24"/>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row>
    <row r="492" spans="1:35" ht="12.75">
      <c r="A492" s="1"/>
      <c r="B492" s="20"/>
      <c r="C492" s="27"/>
      <c r="D492" s="27"/>
      <c r="E492" s="24"/>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row>
    <row r="493" spans="1:35" ht="12.75">
      <c r="A493" s="1"/>
      <c r="B493" s="20"/>
      <c r="C493" s="27"/>
      <c r="D493" s="27"/>
      <c r="E493" s="24"/>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row>
    <row r="494" spans="1:35" ht="12.75">
      <c r="A494" s="1"/>
      <c r="B494" s="20"/>
      <c r="C494" s="27"/>
      <c r="D494" s="27"/>
      <c r="E494" s="24"/>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row>
    <row r="495" spans="1:35" ht="12.75">
      <c r="A495" s="1"/>
      <c r="B495" s="20"/>
      <c r="C495" s="27"/>
      <c r="D495" s="27"/>
      <c r="E495" s="24"/>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row>
    <row r="496" spans="1:35" ht="12.75">
      <c r="A496" s="1"/>
      <c r="B496" s="20"/>
      <c r="C496" s="27"/>
      <c r="D496" s="27"/>
      <c r="E496" s="24"/>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row>
    <row r="497" spans="1:35" ht="12.75">
      <c r="A497" s="1"/>
      <c r="B497" s="20"/>
      <c r="C497" s="27"/>
      <c r="D497" s="27"/>
      <c r="E497" s="24"/>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row>
    <row r="498" spans="1:35" ht="12.75">
      <c r="A498" s="1"/>
      <c r="B498" s="20"/>
      <c r="C498" s="27"/>
      <c r="D498" s="27"/>
      <c r="E498" s="24"/>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row>
    <row r="499" spans="1:35" ht="12.75">
      <c r="A499" s="1"/>
      <c r="B499" s="20"/>
      <c r="C499" s="27"/>
      <c r="D499" s="27"/>
      <c r="E499" s="24"/>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row>
    <row r="500" spans="1:35" ht="12.75">
      <c r="A500" s="1"/>
      <c r="B500" s="20"/>
      <c r="C500" s="27"/>
      <c r="D500" s="27"/>
      <c r="E500" s="24"/>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row>
    <row r="501" spans="1:35" ht="12.75">
      <c r="A501" s="1"/>
      <c r="B501" s="20"/>
      <c r="C501" s="27"/>
      <c r="D501" s="27"/>
      <c r="E501" s="24"/>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row>
    <row r="502" spans="1:35" ht="12.75">
      <c r="A502" s="1"/>
      <c r="B502" s="20"/>
      <c r="C502" s="27"/>
      <c r="D502" s="27"/>
      <c r="E502" s="24"/>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row>
    <row r="503" spans="1:35" ht="12.75">
      <c r="A503" s="1"/>
      <c r="B503" s="20"/>
      <c r="C503" s="27"/>
      <c r="D503" s="27"/>
      <c r="E503" s="24"/>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row>
    <row r="504" spans="1:35" ht="12.75">
      <c r="A504" s="1"/>
      <c r="B504" s="20"/>
      <c r="C504" s="27"/>
      <c r="D504" s="27"/>
      <c r="E504" s="24"/>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row>
    <row r="505" spans="1:35" ht="12.75">
      <c r="A505" s="1"/>
      <c r="B505" s="20"/>
      <c r="C505" s="27"/>
      <c r="D505" s="27"/>
      <c r="E505" s="24"/>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row>
    <row r="506" spans="1:35" ht="12.75">
      <c r="A506" s="1"/>
      <c r="B506" s="20"/>
      <c r="C506" s="27"/>
      <c r="D506" s="27"/>
      <c r="E506" s="24"/>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row>
    <row r="507" spans="1:35" ht="12.75">
      <c r="A507" s="1"/>
      <c r="B507" s="20"/>
      <c r="C507" s="27"/>
      <c r="D507" s="27"/>
      <c r="E507" s="24"/>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row>
    <row r="508" spans="1:35" ht="12.75">
      <c r="A508" s="1"/>
      <c r="B508" s="20"/>
      <c r="C508" s="27"/>
      <c r="D508" s="27"/>
      <c r="E508" s="24"/>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row>
    <row r="509" spans="1:35" ht="12.75">
      <c r="A509" s="1"/>
      <c r="B509" s="20"/>
      <c r="C509" s="27"/>
      <c r="D509" s="27"/>
      <c r="E509" s="24"/>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row>
    <row r="510" spans="1:35" ht="12.75">
      <c r="A510" s="1"/>
      <c r="B510" s="20"/>
      <c r="C510" s="27"/>
      <c r="D510" s="27"/>
      <c r="E510" s="24"/>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row>
    <row r="511" spans="1:35" ht="12.75">
      <c r="A511" s="1"/>
      <c r="B511" s="20"/>
      <c r="C511" s="27"/>
      <c r="D511" s="27"/>
      <c r="E511" s="24"/>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row>
    <row r="512" spans="1:35" ht="12.75">
      <c r="A512" s="1"/>
      <c r="B512" s="20"/>
      <c r="C512" s="27"/>
      <c r="D512" s="27"/>
      <c r="E512" s="24"/>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row>
    <row r="513" spans="1:35" ht="12.75">
      <c r="A513" s="1"/>
      <c r="B513" s="20"/>
      <c r="C513" s="27"/>
      <c r="D513" s="27"/>
      <c r="E513" s="24"/>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row>
    <row r="514" spans="1:35" ht="12.75">
      <c r="A514" s="1"/>
      <c r="B514" s="20"/>
      <c r="C514" s="27"/>
      <c r="D514" s="27"/>
      <c r="E514" s="24"/>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row>
    <row r="515" spans="1:35" ht="12.75">
      <c r="A515" s="1"/>
      <c r="B515" s="20"/>
      <c r="C515" s="27"/>
      <c r="D515" s="27"/>
      <c r="E515" s="24"/>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row>
    <row r="516" spans="1:35" ht="12.75">
      <c r="A516" s="1"/>
      <c r="B516" s="20"/>
      <c r="C516" s="27"/>
      <c r="D516" s="27"/>
      <c r="E516" s="24"/>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row>
    <row r="517" spans="1:35" ht="12.75">
      <c r="A517" s="1"/>
      <c r="B517" s="20"/>
      <c r="C517" s="27"/>
      <c r="D517" s="27"/>
      <c r="E517" s="24"/>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row>
    <row r="518" spans="1:35" ht="12.75">
      <c r="A518" s="1"/>
      <c r="B518" s="20"/>
      <c r="C518" s="27"/>
      <c r="D518" s="27"/>
      <c r="E518" s="24"/>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row>
    <row r="519" spans="1:35" ht="12.75">
      <c r="A519" s="1"/>
      <c r="B519" s="20"/>
      <c r="C519" s="27"/>
      <c r="D519" s="27"/>
      <c r="E519" s="24"/>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row>
    <row r="520" spans="1:35" ht="12.75">
      <c r="A520" s="1"/>
      <c r="B520" s="20"/>
      <c r="C520" s="27"/>
      <c r="D520" s="27"/>
      <c r="E520" s="24"/>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row>
    <row r="521" spans="1:35" ht="12.75">
      <c r="A521" s="1"/>
      <c r="B521" s="20"/>
      <c r="C521" s="27"/>
      <c r="D521" s="27"/>
      <c r="E521" s="24"/>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row>
    <row r="522" spans="1:35" ht="12.75">
      <c r="A522" s="1"/>
      <c r="B522" s="20"/>
      <c r="C522" s="27"/>
      <c r="D522" s="27"/>
      <c r="E522" s="24"/>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row>
    <row r="523" spans="1:35" ht="12.75">
      <c r="A523" s="1"/>
      <c r="B523" s="20"/>
      <c r="C523" s="27"/>
      <c r="D523" s="27"/>
      <c r="E523" s="24"/>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row>
    <row r="524" spans="1:35" ht="12.75">
      <c r="A524" s="1"/>
      <c r="B524" s="20"/>
      <c r="C524" s="27"/>
      <c r="D524" s="27"/>
      <c r="E524" s="24"/>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row>
    <row r="525" spans="1:35" ht="12.75">
      <c r="A525" s="1"/>
      <c r="B525" s="20"/>
      <c r="C525" s="27"/>
      <c r="D525" s="27"/>
      <c r="E525" s="24"/>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row>
    <row r="526" spans="1:35" ht="12.75">
      <c r="A526" s="1"/>
      <c r="B526" s="20"/>
      <c r="C526" s="27"/>
      <c r="D526" s="27"/>
      <c r="E526" s="24"/>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row>
    <row r="527" spans="1:35" ht="12.75">
      <c r="A527" s="1"/>
      <c r="B527" s="20"/>
      <c r="C527" s="27"/>
      <c r="D527" s="27"/>
      <c r="E527" s="24"/>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row>
    <row r="528" spans="1:35" ht="12.75">
      <c r="A528" s="1"/>
      <c r="B528" s="20"/>
      <c r="C528" s="27"/>
      <c r="D528" s="27"/>
      <c r="E528" s="24"/>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row>
    <row r="529" spans="1:35" ht="12.75">
      <c r="A529" s="1"/>
      <c r="B529" s="20"/>
      <c r="C529" s="27"/>
      <c r="D529" s="27"/>
      <c r="E529" s="24"/>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row>
    <row r="530" spans="1:35" ht="12.75">
      <c r="A530" s="1"/>
      <c r="B530" s="20"/>
      <c r="C530" s="27"/>
      <c r="D530" s="27"/>
      <c r="E530" s="24"/>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row>
    <row r="531" spans="1:35" ht="13.5" thickBot="1">
      <c r="A531" s="1"/>
      <c r="B531" s="20"/>
      <c r="C531" s="27"/>
      <c r="D531" s="27"/>
      <c r="E531" s="24"/>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row>
    <row r="532" spans="1:35" ht="12.75">
      <c r="A532" s="1"/>
      <c r="B532" s="19"/>
      <c r="C532" s="27"/>
      <c r="D532" s="27"/>
      <c r="E532" s="24"/>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row>
    <row r="533" spans="1:35" ht="12.75">
      <c r="A533" s="1"/>
      <c r="B533" s="18"/>
      <c r="C533" s="27"/>
      <c r="D533" s="27"/>
      <c r="E533" s="24"/>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row>
    <row r="534" spans="3:5" ht="12.75">
      <c r="C534" s="27"/>
      <c r="D534" s="27"/>
      <c r="E534" s="26"/>
    </row>
    <row r="535" spans="3:5" ht="12.75">
      <c r="C535" s="27"/>
      <c r="D535" s="27"/>
      <c r="E535" s="26"/>
    </row>
    <row r="536" spans="3:5" ht="12.75">
      <c r="C536" s="27"/>
      <c r="D536" s="27"/>
      <c r="E536" s="26"/>
    </row>
    <row r="537" spans="3:5" ht="12.75">
      <c r="C537" s="27"/>
      <c r="D537" s="27"/>
      <c r="E537" s="26"/>
    </row>
    <row r="538" spans="3:5" ht="12.75">
      <c r="C538" s="27"/>
      <c r="D538" s="27"/>
      <c r="E538" s="26"/>
    </row>
    <row r="539" spans="3:5" ht="12.75">
      <c r="C539" s="27"/>
      <c r="D539" s="27"/>
      <c r="E539" s="26"/>
    </row>
    <row r="540" spans="3:5" ht="12.75">
      <c r="C540" s="27"/>
      <c r="D540" s="27"/>
      <c r="E540" s="26"/>
    </row>
    <row r="541" spans="3:5" ht="12.75">
      <c r="C541" s="27"/>
      <c r="D541" s="27"/>
      <c r="E541" s="26"/>
    </row>
    <row r="542" spans="3:5" ht="12.75">
      <c r="C542" s="27"/>
      <c r="D542" s="27"/>
      <c r="E542" s="26"/>
    </row>
    <row r="543" spans="3:5" ht="12.75">
      <c r="C543" s="27"/>
      <c r="D543" s="27"/>
      <c r="E543" s="26"/>
    </row>
    <row r="544" spans="3:5" ht="12.75">
      <c r="C544" s="27"/>
      <c r="D544" s="27"/>
      <c r="E544" s="26"/>
    </row>
    <row r="545" spans="3:5" ht="12.75">
      <c r="C545" s="27"/>
      <c r="D545" s="27"/>
      <c r="E545" s="26"/>
    </row>
    <row r="546" spans="3:5" ht="12.75">
      <c r="C546" s="27"/>
      <c r="D546" s="27"/>
      <c r="E546" s="26"/>
    </row>
    <row r="547" spans="3:5" ht="12.75">
      <c r="C547" s="27"/>
      <c r="D547" s="27"/>
      <c r="E547" s="26"/>
    </row>
    <row r="548" spans="3:5" ht="12.75">
      <c r="C548" s="28"/>
      <c r="D548" s="28"/>
      <c r="E548" s="26"/>
    </row>
    <row r="549" spans="3:5" ht="12.75">
      <c r="C549" s="28"/>
      <c r="D549" s="28"/>
      <c r="E549" s="26"/>
    </row>
    <row r="550" spans="3:5" ht="12.75">
      <c r="C550" s="28"/>
      <c r="D550" s="28"/>
      <c r="E550" s="26"/>
    </row>
    <row r="551" spans="3:5" ht="12.75">
      <c r="C551" s="28"/>
      <c r="D551" s="28"/>
      <c r="E551" s="26"/>
    </row>
    <row r="552" spans="3:5" ht="12.75">
      <c r="C552" s="28"/>
      <c r="D552" s="28"/>
      <c r="E552" s="26"/>
    </row>
    <row r="553" spans="3:5" ht="12.75">
      <c r="C553" s="28"/>
      <c r="D553" s="28"/>
      <c r="E553" s="26"/>
    </row>
    <row r="554" spans="3:5" ht="12.75">
      <c r="C554" s="28"/>
      <c r="D554" s="28"/>
      <c r="E554" s="26"/>
    </row>
    <row r="555" spans="3:5" ht="12.75">
      <c r="C555" s="28"/>
      <c r="D555" s="28"/>
      <c r="E555" s="26"/>
    </row>
    <row r="556" spans="3:5" ht="12.75">
      <c r="C556" s="28"/>
      <c r="D556" s="28"/>
      <c r="E556" s="26"/>
    </row>
    <row r="557" spans="3:5" ht="12.75">
      <c r="C557" s="28"/>
      <c r="D557" s="28"/>
      <c r="E557" s="26"/>
    </row>
    <row r="558" spans="3:5" ht="12.75">
      <c r="C558" s="28"/>
      <c r="D558" s="28"/>
      <c r="E558" s="26"/>
    </row>
    <row r="559" spans="3:5" ht="12.75">
      <c r="C559" s="28"/>
      <c r="D559" s="28"/>
      <c r="E559" s="26"/>
    </row>
    <row r="560" spans="3:5" ht="12.75">
      <c r="C560" s="28"/>
      <c r="D560" s="28"/>
      <c r="E560" s="26"/>
    </row>
    <row r="561" spans="3:5" ht="12.75">
      <c r="C561" s="28"/>
      <c r="D561" s="28"/>
      <c r="E561" s="26"/>
    </row>
    <row r="562" spans="3:5" ht="12.75">
      <c r="C562" s="28"/>
      <c r="D562" s="28"/>
      <c r="E562" s="26"/>
    </row>
    <row r="563" spans="3:5" ht="12.75">
      <c r="C563" s="28"/>
      <c r="D563" s="28"/>
      <c r="E563" s="26"/>
    </row>
    <row r="564" spans="3:5" ht="12.75">
      <c r="C564" s="28"/>
      <c r="D564" s="28"/>
      <c r="E564" s="26"/>
    </row>
    <row r="565" spans="3:5" ht="12.75">
      <c r="C565" s="28"/>
      <c r="D565" s="28"/>
      <c r="E565" s="26"/>
    </row>
    <row r="566" spans="3:5" ht="12.75">
      <c r="C566" s="28"/>
      <c r="D566" s="28"/>
      <c r="E566" s="26"/>
    </row>
    <row r="567" spans="3:5" ht="12.75">
      <c r="C567" s="28"/>
      <c r="D567" s="28"/>
      <c r="E567" s="26"/>
    </row>
    <row r="568" spans="3:5" ht="12.75">
      <c r="C568" s="28"/>
      <c r="D568" s="28"/>
      <c r="E568" s="26"/>
    </row>
    <row r="569" spans="3:5" ht="12.75">
      <c r="C569" s="28"/>
      <c r="D569" s="28"/>
      <c r="E569" s="26"/>
    </row>
    <row r="570" spans="3:5" ht="12.75">
      <c r="C570" s="28"/>
      <c r="D570" s="28"/>
      <c r="E570" s="26"/>
    </row>
    <row r="571" spans="3:5" ht="12.75">
      <c r="C571" s="28"/>
      <c r="D571" s="28"/>
      <c r="E571" s="26"/>
    </row>
    <row r="572" spans="3:5" ht="12.75">
      <c r="C572" s="28"/>
      <c r="D572" s="28"/>
      <c r="E572" s="26"/>
    </row>
    <row r="573" spans="3:5" ht="12.75">
      <c r="C573" s="28"/>
      <c r="D573" s="28"/>
      <c r="E573" s="26"/>
    </row>
    <row r="574" spans="3:5" ht="12.75">
      <c r="C574" s="28"/>
      <c r="D574" s="28"/>
      <c r="E574" s="26"/>
    </row>
    <row r="575" spans="3:5" ht="12.75">
      <c r="C575" s="28"/>
      <c r="D575" s="28"/>
      <c r="E575" s="26"/>
    </row>
    <row r="576" spans="3:5" ht="12.75">
      <c r="C576" s="28"/>
      <c r="D576" s="28"/>
      <c r="E576" s="26"/>
    </row>
    <row r="577" spans="3:5" ht="12.75">
      <c r="C577" s="28"/>
      <c r="D577" s="28"/>
      <c r="E577" s="26"/>
    </row>
    <row r="578" spans="3:5" ht="12.75">
      <c r="C578" s="28"/>
      <c r="D578" s="28"/>
      <c r="E578" s="26"/>
    </row>
    <row r="579" spans="3:5" ht="12.75">
      <c r="C579" s="28"/>
      <c r="D579" s="28"/>
      <c r="E579" s="26"/>
    </row>
    <row r="580" spans="3:5" ht="12.75">
      <c r="C580" s="28"/>
      <c r="D580" s="28"/>
      <c r="E580" s="26"/>
    </row>
    <row r="581" spans="3:5" ht="12.75">
      <c r="C581" s="28"/>
      <c r="D581" s="28"/>
      <c r="E581" s="26"/>
    </row>
    <row r="582" spans="3:5" ht="12.75">
      <c r="C582" s="28"/>
      <c r="D582" s="28"/>
      <c r="E582" s="26"/>
    </row>
    <row r="583" spans="3:5" ht="12.75">
      <c r="C583" s="28"/>
      <c r="D583" s="28"/>
      <c r="E583" s="26"/>
    </row>
    <row r="584" spans="3:5" ht="12.75">
      <c r="C584" s="28"/>
      <c r="D584" s="28"/>
      <c r="E584" s="26"/>
    </row>
    <row r="585" spans="3:5" ht="12.75">
      <c r="C585" s="28"/>
      <c r="D585" s="28"/>
      <c r="E585" s="26"/>
    </row>
    <row r="586" spans="3:5" ht="12.75">
      <c r="C586" s="28"/>
      <c r="D586" s="28"/>
      <c r="E586" s="26"/>
    </row>
    <row r="587" spans="3:5" ht="12.75">
      <c r="C587" s="28"/>
      <c r="D587" s="28"/>
      <c r="E587" s="26"/>
    </row>
    <row r="588" spans="3:5" ht="12.75">
      <c r="C588" s="28"/>
      <c r="D588" s="28"/>
      <c r="E588" s="26"/>
    </row>
    <row r="589" spans="3:5" ht="12.75">
      <c r="C589" s="28"/>
      <c r="D589" s="28"/>
      <c r="E589" s="26"/>
    </row>
    <row r="590" spans="3:5" ht="12.75">
      <c r="C590" s="28"/>
      <c r="D590" s="28"/>
      <c r="E590" s="26"/>
    </row>
    <row r="591" spans="3:5" ht="12.75">
      <c r="C591" s="28"/>
      <c r="D591" s="28"/>
      <c r="E591" s="26"/>
    </row>
    <row r="592" spans="3:5" ht="12.75">
      <c r="C592" s="28"/>
      <c r="D592" s="28"/>
      <c r="E592" s="26"/>
    </row>
    <row r="593" spans="3:5" ht="12.75">
      <c r="C593" s="28"/>
      <c r="D593" s="28"/>
      <c r="E593" s="26"/>
    </row>
    <row r="594" spans="3:5" ht="12.75">
      <c r="C594" s="28"/>
      <c r="D594" s="28"/>
      <c r="E594" s="26"/>
    </row>
    <row r="595" spans="3:5" ht="12.75">
      <c r="C595" s="28"/>
      <c r="D595" s="28"/>
      <c r="E595" s="26"/>
    </row>
    <row r="596" spans="3:5" ht="12.75">
      <c r="C596" s="28"/>
      <c r="D596" s="28"/>
      <c r="E596" s="26"/>
    </row>
    <row r="597" spans="3:5" ht="12.75">
      <c r="C597" s="28"/>
      <c r="D597" s="28"/>
      <c r="E597" s="26"/>
    </row>
    <row r="598" spans="3:5" ht="12.75">
      <c r="C598" s="28"/>
      <c r="D598" s="28"/>
      <c r="E598" s="26"/>
    </row>
    <row r="599" spans="3:5" ht="12.75">
      <c r="C599" s="28"/>
      <c r="D599" s="28"/>
      <c r="E599" s="26"/>
    </row>
    <row r="600" spans="3:5" ht="12.75">
      <c r="C600" s="28"/>
      <c r="D600" s="28"/>
      <c r="E600" s="26"/>
    </row>
    <row r="601" spans="3:5" ht="12.75">
      <c r="C601" s="28"/>
      <c r="D601" s="28"/>
      <c r="E601" s="26"/>
    </row>
    <row r="602" spans="3:5" ht="12.75">
      <c r="C602" s="28"/>
      <c r="D602" s="28"/>
      <c r="E602" s="26"/>
    </row>
    <row r="603" spans="3:5" ht="12.75">
      <c r="C603" s="28"/>
      <c r="D603" s="28"/>
      <c r="E603" s="26"/>
    </row>
    <row r="604" spans="3:5" ht="12.75">
      <c r="C604" s="28"/>
      <c r="D604" s="28"/>
      <c r="E604" s="26"/>
    </row>
    <row r="605" spans="3:5" ht="12.75">
      <c r="C605" s="28"/>
      <c r="D605" s="28"/>
      <c r="E605" s="26"/>
    </row>
    <row r="606" spans="3:5" ht="12.75">
      <c r="C606" s="28"/>
      <c r="D606" s="28"/>
      <c r="E606" s="26"/>
    </row>
    <row r="607" spans="3:5" ht="12.75">
      <c r="C607" s="28"/>
      <c r="D607" s="28"/>
      <c r="E607" s="26"/>
    </row>
    <row r="608" spans="3:5" ht="12.75">
      <c r="C608" s="28"/>
      <c r="D608" s="28"/>
      <c r="E608" s="26"/>
    </row>
    <row r="609" spans="3:5" ht="12.75">
      <c r="C609" s="28"/>
      <c r="D609" s="28"/>
      <c r="E609" s="26"/>
    </row>
    <row r="610" spans="3:5" ht="12.75">
      <c r="C610" s="28"/>
      <c r="D610" s="28"/>
      <c r="E610" s="26"/>
    </row>
    <row r="611" spans="3:5" ht="12.75">
      <c r="C611" s="28"/>
      <c r="D611" s="28"/>
      <c r="E611" s="26"/>
    </row>
    <row r="612" spans="3:5" ht="12.75">
      <c r="C612" s="28"/>
      <c r="D612" s="28"/>
      <c r="E612" s="26"/>
    </row>
    <row r="613" spans="3:5" ht="12.75">
      <c r="C613" s="28"/>
      <c r="D613" s="28"/>
      <c r="E613" s="26"/>
    </row>
    <row r="614" spans="3:5" ht="12.75">
      <c r="C614" s="28"/>
      <c r="D614" s="28"/>
      <c r="E614" s="26"/>
    </row>
    <row r="615" spans="3:5" ht="12.75">
      <c r="C615" s="28"/>
      <c r="D615" s="28"/>
      <c r="E615" s="26"/>
    </row>
    <row r="616" spans="3:5" ht="12.75">
      <c r="C616" s="28"/>
      <c r="D616" s="28"/>
      <c r="E616" s="26"/>
    </row>
    <row r="617" spans="3:5" ht="12.75">
      <c r="C617" s="28"/>
      <c r="D617" s="28"/>
      <c r="E617" s="26"/>
    </row>
    <row r="618" spans="3:5" ht="12.75">
      <c r="C618" s="28"/>
      <c r="D618" s="28"/>
      <c r="E618" s="26"/>
    </row>
    <row r="619" spans="3:5" ht="12.75">
      <c r="C619" s="28"/>
      <c r="D619" s="28"/>
      <c r="E619" s="26"/>
    </row>
    <row r="620" spans="3:5" ht="12.75">
      <c r="C620" s="28"/>
      <c r="D620" s="28"/>
      <c r="E620" s="26"/>
    </row>
    <row r="621" spans="3:5" ht="12.75">
      <c r="C621" s="28"/>
      <c r="D621" s="28"/>
      <c r="E621" s="26"/>
    </row>
    <row r="622" spans="3:5" ht="12.75">
      <c r="C622" s="28"/>
      <c r="D622" s="28"/>
      <c r="E622" s="26"/>
    </row>
    <row r="623" spans="3:5" ht="12.75">
      <c r="C623" s="28"/>
      <c r="D623" s="28"/>
      <c r="E623" s="26"/>
    </row>
    <row r="624" spans="3:5" ht="12.75">
      <c r="C624" s="28"/>
      <c r="D624" s="28"/>
      <c r="E624" s="26"/>
    </row>
    <row r="625" spans="3:5" ht="12.75">
      <c r="C625" s="28"/>
      <c r="D625" s="28"/>
      <c r="E625" s="26"/>
    </row>
    <row r="626" spans="3:5" ht="12.75">
      <c r="C626" s="28"/>
      <c r="D626" s="28"/>
      <c r="E626" s="26"/>
    </row>
    <row r="627" spans="3:5" ht="12.75">
      <c r="C627" s="28"/>
      <c r="D627" s="28"/>
      <c r="E627" s="26"/>
    </row>
    <row r="628" spans="3:5" ht="12.75">
      <c r="C628" s="28"/>
      <c r="D628" s="28"/>
      <c r="E628" s="26"/>
    </row>
    <row r="629" spans="3:5" ht="12.75">
      <c r="C629" s="28"/>
      <c r="D629" s="28"/>
      <c r="E629" s="26"/>
    </row>
    <row r="630" spans="3:5" ht="12.75">
      <c r="C630" s="28"/>
      <c r="D630" s="28"/>
      <c r="E630" s="26"/>
    </row>
    <row r="631" spans="3:5" ht="12.75">
      <c r="C631" s="28"/>
      <c r="D631" s="28"/>
      <c r="E631" s="26"/>
    </row>
    <row r="632" spans="3:5" ht="12.75">
      <c r="C632" s="28"/>
      <c r="D632" s="28"/>
      <c r="E632" s="26"/>
    </row>
    <row r="633" spans="3:5" ht="12.75">
      <c r="C633" s="28"/>
      <c r="D633" s="28"/>
      <c r="E633" s="26"/>
    </row>
    <row r="634" spans="3:5" ht="12.75">
      <c r="C634" s="28"/>
      <c r="D634" s="28"/>
      <c r="E634" s="26"/>
    </row>
    <row r="635" spans="3:5" ht="12.75">
      <c r="C635" s="28"/>
      <c r="D635" s="28"/>
      <c r="E635" s="26"/>
    </row>
    <row r="636" spans="3:5" ht="12.75">
      <c r="C636" s="28"/>
      <c r="D636" s="28"/>
      <c r="E636" s="26"/>
    </row>
    <row r="637" spans="3:5" ht="12.75">
      <c r="C637" s="28"/>
      <c r="D637" s="28"/>
      <c r="E637" s="26"/>
    </row>
    <row r="638" spans="3:5" ht="12.75">
      <c r="C638" s="28"/>
      <c r="D638" s="28"/>
      <c r="E638" s="26"/>
    </row>
    <row r="639" spans="3:5" ht="12.75">
      <c r="C639" s="28"/>
      <c r="D639" s="28"/>
      <c r="E639" s="26"/>
    </row>
    <row r="640" spans="3:5" ht="12.75">
      <c r="C640" s="28"/>
      <c r="D640" s="28"/>
      <c r="E640" s="26"/>
    </row>
    <row r="641" spans="3:5" ht="12.75">
      <c r="C641" s="28"/>
      <c r="D641" s="28"/>
      <c r="E641" s="26"/>
    </row>
    <row r="642" spans="3:5" ht="12.75">
      <c r="C642" s="28"/>
      <c r="D642" s="28"/>
      <c r="E642" s="26"/>
    </row>
    <row r="643" spans="3:5" ht="12.75">
      <c r="C643" s="28"/>
      <c r="D643" s="28"/>
      <c r="E643" s="26"/>
    </row>
    <row r="644" spans="3:5" ht="12.75">
      <c r="C644" s="28"/>
      <c r="D644" s="28"/>
      <c r="E644" s="26"/>
    </row>
    <row r="645" spans="3:5" ht="12.75">
      <c r="C645" s="28"/>
      <c r="D645" s="28"/>
      <c r="E645" s="26"/>
    </row>
    <row r="646" spans="3:5" ht="12.75">
      <c r="C646" s="28"/>
      <c r="D646" s="28"/>
      <c r="E646" s="26"/>
    </row>
    <row r="647" spans="3:5" ht="12.75">
      <c r="C647" s="28"/>
      <c r="D647" s="28"/>
      <c r="E647" s="26"/>
    </row>
    <row r="648" spans="3:5" ht="12.75">
      <c r="C648" s="28"/>
      <c r="D648" s="28"/>
      <c r="E648" s="26"/>
    </row>
    <row r="649" spans="3:5" ht="12.75">
      <c r="C649" s="28"/>
      <c r="D649" s="28"/>
      <c r="E649" s="26"/>
    </row>
    <row r="650" spans="3:5" ht="12.75">
      <c r="C650" s="28"/>
      <c r="D650" s="28"/>
      <c r="E650" s="26"/>
    </row>
    <row r="651" spans="3:5" ht="12.75">
      <c r="C651" s="28"/>
      <c r="D651" s="28"/>
      <c r="E651" s="26"/>
    </row>
    <row r="652" spans="3:5" ht="12.75">
      <c r="C652" s="28"/>
      <c r="D652" s="28"/>
      <c r="E652" s="26"/>
    </row>
    <row r="653" spans="3:5" ht="12.75">
      <c r="C653" s="28"/>
      <c r="D653" s="28"/>
      <c r="E653" s="26"/>
    </row>
    <row r="654" spans="3:5" ht="12.75">
      <c r="C654" s="28"/>
      <c r="D654" s="28"/>
      <c r="E654" s="26"/>
    </row>
    <row r="655" spans="3:5" ht="12.75">
      <c r="C655" s="28"/>
      <c r="D655" s="28"/>
      <c r="E655" s="26"/>
    </row>
    <row r="656" spans="3:5" ht="12.75">
      <c r="C656" s="28"/>
      <c r="D656" s="28"/>
      <c r="E656" s="26"/>
    </row>
    <row r="657" spans="3:5" ht="12.75">
      <c r="C657" s="28"/>
      <c r="D657" s="28"/>
      <c r="E657" s="26"/>
    </row>
    <row r="658" spans="3:5" ht="12.75">
      <c r="C658" s="28"/>
      <c r="D658" s="28"/>
      <c r="E658" s="26"/>
    </row>
    <row r="659" spans="3:5" ht="12.75">
      <c r="C659" s="28"/>
      <c r="D659" s="28"/>
      <c r="E659" s="26"/>
    </row>
    <row r="660" spans="3:5" ht="12.75">
      <c r="C660" s="28"/>
      <c r="D660" s="28"/>
      <c r="E660" s="26"/>
    </row>
    <row r="661" spans="3:5" ht="12.75">
      <c r="C661" s="28"/>
      <c r="D661" s="28"/>
      <c r="E661" s="26"/>
    </row>
    <row r="662" spans="3:5" ht="12.75">
      <c r="C662" s="28"/>
      <c r="D662" s="28"/>
      <c r="E662" s="26"/>
    </row>
    <row r="663" spans="3:5" ht="12.75">
      <c r="C663" s="28"/>
      <c r="D663" s="28"/>
      <c r="E663" s="26"/>
    </row>
    <row r="664" spans="3:5" ht="12.75">
      <c r="C664" s="28"/>
      <c r="D664" s="28"/>
      <c r="E664" s="26"/>
    </row>
    <row r="665" spans="3:5" ht="12.75">
      <c r="C665" s="28"/>
      <c r="D665" s="28"/>
      <c r="E665" s="26"/>
    </row>
    <row r="666" spans="3:5" ht="12.75">
      <c r="C666" s="28"/>
      <c r="D666" s="28"/>
      <c r="E666" s="26"/>
    </row>
    <row r="667" spans="3:5" ht="12.75">
      <c r="C667" s="28"/>
      <c r="D667" s="28"/>
      <c r="E667" s="26"/>
    </row>
    <row r="668" spans="3:5" ht="12.75">
      <c r="C668" s="28"/>
      <c r="D668" s="28"/>
      <c r="E668" s="26"/>
    </row>
    <row r="669" spans="3:5" ht="12.75">
      <c r="C669" s="28"/>
      <c r="D669" s="28"/>
      <c r="E669" s="26"/>
    </row>
    <row r="670" spans="3:5" ht="12.75">
      <c r="C670" s="28"/>
      <c r="D670" s="28"/>
      <c r="E670" s="26"/>
    </row>
    <row r="671" spans="3:5" ht="12.75">
      <c r="C671" s="28"/>
      <c r="D671" s="28"/>
      <c r="E671" s="26"/>
    </row>
    <row r="672" spans="3:5" ht="12.75">
      <c r="C672" s="28"/>
      <c r="D672" s="28"/>
      <c r="E672" s="26"/>
    </row>
    <row r="673" spans="3:5" ht="12.75">
      <c r="C673" s="28"/>
      <c r="D673" s="28"/>
      <c r="E673" s="26"/>
    </row>
    <row r="674" spans="3:5" ht="12.75">
      <c r="C674" s="28"/>
      <c r="D674" s="28"/>
      <c r="E674" s="26"/>
    </row>
    <row r="675" spans="3:5" ht="12.75">
      <c r="C675" s="28"/>
      <c r="D675" s="28"/>
      <c r="E675" s="26"/>
    </row>
    <row r="676" spans="3:5" ht="12.75">
      <c r="C676" s="28"/>
      <c r="D676" s="28"/>
      <c r="E676" s="26"/>
    </row>
    <row r="677" spans="3:5" ht="12.75">
      <c r="C677" s="28"/>
      <c r="D677" s="28"/>
      <c r="E677" s="26"/>
    </row>
    <row r="678" spans="3:5" ht="12.75">
      <c r="C678" s="28"/>
      <c r="D678" s="28"/>
      <c r="E678" s="26"/>
    </row>
    <row r="679" spans="3:5" ht="12.75">
      <c r="C679" s="28"/>
      <c r="D679" s="28"/>
      <c r="E679" s="26"/>
    </row>
    <row r="680" spans="3:5" ht="12.75">
      <c r="C680" s="28"/>
      <c r="D680" s="28"/>
      <c r="E680" s="26"/>
    </row>
    <row r="681" spans="3:5" ht="12.75">
      <c r="C681" s="28"/>
      <c r="D681" s="28"/>
      <c r="E681" s="26"/>
    </row>
    <row r="682" spans="3:5" ht="12.75">
      <c r="C682" s="28"/>
      <c r="D682" s="28"/>
      <c r="E682" s="26"/>
    </row>
    <row r="683" spans="3:5" ht="12.75">
      <c r="C683" s="28"/>
      <c r="D683" s="28"/>
      <c r="E683" s="26"/>
    </row>
    <row r="684" spans="3:5" ht="12.75">
      <c r="C684" s="28"/>
      <c r="D684" s="28"/>
      <c r="E684" s="26"/>
    </row>
    <row r="685" spans="3:5" ht="12.75">
      <c r="C685" s="28"/>
      <c r="D685" s="28"/>
      <c r="E685" s="26"/>
    </row>
    <row r="686" spans="3:5" ht="12.75">
      <c r="C686" s="28"/>
      <c r="D686" s="28"/>
      <c r="E686" s="26"/>
    </row>
    <row r="687" spans="3:5" ht="12.75">
      <c r="C687" s="28"/>
      <c r="D687" s="28"/>
      <c r="E687" s="26"/>
    </row>
    <row r="688" spans="3:5" ht="12.75">
      <c r="C688" s="28"/>
      <c r="D688" s="28"/>
      <c r="E688" s="26"/>
    </row>
    <row r="689" spans="3:5" ht="12.75">
      <c r="C689" s="28"/>
      <c r="D689" s="28"/>
      <c r="E689" s="26"/>
    </row>
    <row r="690" spans="3:5" ht="12.75">
      <c r="C690" s="28"/>
      <c r="D690" s="28"/>
      <c r="E690" s="26"/>
    </row>
    <row r="691" spans="3:5" ht="12.75">
      <c r="C691" s="28"/>
      <c r="D691" s="28"/>
      <c r="E691" s="26"/>
    </row>
    <row r="692" spans="3:5" ht="12.75">
      <c r="C692" s="28"/>
      <c r="D692" s="28"/>
      <c r="E692" s="26"/>
    </row>
    <row r="693" spans="3:5" ht="12.75">
      <c r="C693" s="28"/>
      <c r="D693" s="28"/>
      <c r="E693" s="26"/>
    </row>
    <row r="694" spans="3:5" ht="12.75">
      <c r="C694" s="28"/>
      <c r="D694" s="28"/>
      <c r="E694" s="26"/>
    </row>
    <row r="695" spans="3:5" ht="12.75">
      <c r="C695" s="28"/>
      <c r="D695" s="28"/>
      <c r="E695" s="26"/>
    </row>
    <row r="696" spans="3:5" ht="12.75">
      <c r="C696" s="28"/>
      <c r="D696" s="28"/>
      <c r="E696" s="26"/>
    </row>
    <row r="697" spans="3:5" ht="12.75">
      <c r="C697" s="28"/>
      <c r="D697" s="28"/>
      <c r="E697" s="26"/>
    </row>
    <row r="698" spans="3:5" ht="12.75">
      <c r="C698" s="28"/>
      <c r="D698" s="28"/>
      <c r="E698" s="26"/>
    </row>
    <row r="699" spans="3:5" ht="12.75">
      <c r="C699" s="28"/>
      <c r="D699" s="28"/>
      <c r="E699" s="26"/>
    </row>
    <row r="700" spans="3:5" ht="12.75">
      <c r="C700" s="28"/>
      <c r="D700" s="28"/>
      <c r="E700" s="26"/>
    </row>
    <row r="701" spans="3:5" ht="12.75">
      <c r="C701" s="28"/>
      <c r="D701" s="28"/>
      <c r="E701" s="26"/>
    </row>
    <row r="702" spans="3:5" ht="12.75">
      <c r="C702" s="28"/>
      <c r="D702" s="28"/>
      <c r="E702" s="26"/>
    </row>
    <row r="703" spans="3:5" ht="12.75">
      <c r="C703" s="28"/>
      <c r="D703" s="28"/>
      <c r="E703" s="26"/>
    </row>
    <row r="704" spans="3:5" ht="12.75">
      <c r="C704" s="28"/>
      <c r="D704" s="28"/>
      <c r="E704" s="26"/>
    </row>
    <row r="705" spans="3:5" ht="12.75">
      <c r="C705" s="28"/>
      <c r="D705" s="28"/>
      <c r="E705" s="26"/>
    </row>
    <row r="706" spans="3:5" ht="12.75">
      <c r="C706" s="28"/>
      <c r="D706" s="28"/>
      <c r="E706" s="26"/>
    </row>
    <row r="707" spans="3:5" ht="12.75">
      <c r="C707" s="28"/>
      <c r="D707" s="28"/>
      <c r="E707" s="26"/>
    </row>
    <row r="708" spans="3:5" ht="12.75">
      <c r="C708" s="28"/>
      <c r="D708" s="28"/>
      <c r="E708" s="26"/>
    </row>
    <row r="709" spans="3:5" ht="12.75">
      <c r="C709" s="28"/>
      <c r="D709" s="28"/>
      <c r="E709" s="26"/>
    </row>
    <row r="710" spans="3:5" ht="12.75">
      <c r="C710" s="28"/>
      <c r="D710" s="28"/>
      <c r="E710" s="26"/>
    </row>
    <row r="711" spans="3:5" ht="12.75">
      <c r="C711" s="28"/>
      <c r="D711" s="28"/>
      <c r="E711" s="26"/>
    </row>
    <row r="712" spans="3:5" ht="12.75">
      <c r="C712" s="28"/>
      <c r="D712" s="28"/>
      <c r="E712" s="26"/>
    </row>
    <row r="713" spans="3:5" ht="12.75">
      <c r="C713" s="28"/>
      <c r="D713" s="28"/>
      <c r="E713" s="26"/>
    </row>
    <row r="714" spans="3:5" ht="12.75">
      <c r="C714" s="28"/>
      <c r="D714" s="28"/>
      <c r="E714" s="26"/>
    </row>
    <row r="715" spans="3:5" ht="12.75">
      <c r="C715" s="28"/>
      <c r="D715" s="28"/>
      <c r="E715" s="26"/>
    </row>
    <row r="716" spans="3:5" ht="12.75">
      <c r="C716" s="28"/>
      <c r="D716" s="28"/>
      <c r="E716" s="26"/>
    </row>
    <row r="717" spans="3:5" ht="12.75">
      <c r="C717" s="28"/>
      <c r="D717" s="28"/>
      <c r="E717" s="26"/>
    </row>
    <row r="718" spans="3:5" ht="12.75">
      <c r="C718" s="28"/>
      <c r="D718" s="28"/>
      <c r="E718" s="26"/>
    </row>
    <row r="719" spans="3:5" ht="12.75">
      <c r="C719" s="28"/>
      <c r="D719" s="28"/>
      <c r="E719" s="26"/>
    </row>
    <row r="720" spans="3:5" ht="12.75">
      <c r="C720" s="28"/>
      <c r="D720" s="28"/>
      <c r="E720" s="26"/>
    </row>
    <row r="721" spans="3:5" ht="12.75">
      <c r="C721" s="28"/>
      <c r="D721" s="28"/>
      <c r="E721" s="26"/>
    </row>
    <row r="722" spans="3:5" ht="12.75">
      <c r="C722" s="28"/>
      <c r="D722" s="28"/>
      <c r="E722" s="26"/>
    </row>
    <row r="723" spans="3:5" ht="12.75">
      <c r="C723" s="28"/>
      <c r="D723" s="28"/>
      <c r="E723" s="26"/>
    </row>
    <row r="724" spans="3:5" ht="12.75">
      <c r="C724" s="28"/>
      <c r="D724" s="28"/>
      <c r="E724" s="26"/>
    </row>
    <row r="725" spans="3:5" ht="12.75">
      <c r="C725" s="28"/>
      <c r="D725" s="28"/>
      <c r="E725" s="26"/>
    </row>
    <row r="726" spans="3:5" ht="12.75">
      <c r="C726" s="28"/>
      <c r="D726" s="28"/>
      <c r="E726" s="26"/>
    </row>
    <row r="727" spans="3:5" ht="12.75">
      <c r="C727" s="28"/>
      <c r="D727" s="28"/>
      <c r="E727" s="26"/>
    </row>
    <row r="728" spans="3:5" ht="12.75">
      <c r="C728" s="28"/>
      <c r="D728" s="28"/>
      <c r="E728" s="26"/>
    </row>
    <row r="729" spans="3:5" ht="12.75">
      <c r="C729" s="28"/>
      <c r="D729" s="28"/>
      <c r="E729" s="26"/>
    </row>
    <row r="730" spans="3:5" ht="12.75">
      <c r="C730" s="28"/>
      <c r="D730" s="28"/>
      <c r="E730" s="26"/>
    </row>
    <row r="731" spans="3:5" ht="12.75">
      <c r="C731" s="28"/>
      <c r="D731" s="28"/>
      <c r="E731" s="26"/>
    </row>
    <row r="732" spans="3:5" ht="12.75">
      <c r="C732" s="28"/>
      <c r="D732" s="28"/>
      <c r="E732" s="26"/>
    </row>
    <row r="733" spans="3:5" ht="12.75">
      <c r="C733" s="28"/>
      <c r="D733" s="28"/>
      <c r="E733" s="26"/>
    </row>
    <row r="734" spans="3:5" ht="12.75">
      <c r="C734" s="28"/>
      <c r="D734" s="28"/>
      <c r="E734" s="26"/>
    </row>
    <row r="735" spans="3:5" ht="12.75">
      <c r="C735" s="28"/>
      <c r="D735" s="28"/>
      <c r="E735" s="26"/>
    </row>
    <row r="736" spans="3:5" ht="12.75">
      <c r="C736" s="28"/>
      <c r="D736" s="28"/>
      <c r="E736" s="26"/>
    </row>
    <row r="737" spans="3:5" ht="12.75">
      <c r="C737" s="28"/>
      <c r="D737" s="28"/>
      <c r="E737" s="26"/>
    </row>
    <row r="738" spans="3:5" ht="12.75">
      <c r="C738" s="28"/>
      <c r="D738" s="28"/>
      <c r="E738" s="26"/>
    </row>
    <row r="739" spans="3:5" ht="12.75">
      <c r="C739" s="28"/>
      <c r="D739" s="28"/>
      <c r="E739" s="26"/>
    </row>
    <row r="740" spans="3:5" ht="12.75">
      <c r="C740" s="28"/>
      <c r="D740" s="28"/>
      <c r="E740" s="26"/>
    </row>
    <row r="741" spans="3:5" ht="12.75">
      <c r="C741" s="28"/>
      <c r="D741" s="28"/>
      <c r="E741" s="26"/>
    </row>
    <row r="742" spans="3:5" ht="12.75">
      <c r="C742" s="28"/>
      <c r="D742" s="28"/>
      <c r="E742" s="26"/>
    </row>
    <row r="743" spans="3:5" ht="12.75">
      <c r="C743" s="28"/>
      <c r="D743" s="28"/>
      <c r="E743" s="26"/>
    </row>
    <row r="744" spans="3:5" ht="12.75">
      <c r="C744" s="28"/>
      <c r="D744" s="28"/>
      <c r="E744" s="26"/>
    </row>
    <row r="745" spans="3:5" ht="12.75">
      <c r="C745" s="28"/>
      <c r="D745" s="28"/>
      <c r="E745" s="26"/>
    </row>
    <row r="746" spans="3:5" ht="12.75">
      <c r="C746" s="28"/>
      <c r="D746" s="28"/>
      <c r="E746" s="26"/>
    </row>
    <row r="747" spans="3:5" ht="12.75">
      <c r="C747" s="28"/>
      <c r="D747" s="28"/>
      <c r="E747" s="26"/>
    </row>
    <row r="748" spans="3:5" ht="12.75">
      <c r="C748" s="28"/>
      <c r="D748" s="28"/>
      <c r="E748" s="26"/>
    </row>
    <row r="749" spans="3:5" ht="12.75">
      <c r="C749" s="28"/>
      <c r="D749" s="28"/>
      <c r="E749" s="26"/>
    </row>
    <row r="750" spans="3:5" ht="12.75">
      <c r="C750" s="28"/>
      <c r="D750" s="28"/>
      <c r="E750" s="26"/>
    </row>
    <row r="751" spans="3:5" ht="12.75">
      <c r="C751" s="28"/>
      <c r="D751" s="28"/>
      <c r="E751" s="26"/>
    </row>
    <row r="752" spans="3:5" ht="12.75">
      <c r="C752" s="28"/>
      <c r="D752" s="28"/>
      <c r="E752" s="26"/>
    </row>
    <row r="753" spans="3:5" ht="12.75">
      <c r="C753" s="28"/>
      <c r="D753" s="28"/>
      <c r="E753" s="26"/>
    </row>
    <row r="754" spans="3:5" ht="12.75">
      <c r="C754" s="28"/>
      <c r="D754" s="28"/>
      <c r="E754" s="26"/>
    </row>
    <row r="755" spans="3:5" ht="12.75">
      <c r="C755" s="28"/>
      <c r="D755" s="28"/>
      <c r="E755" s="26"/>
    </row>
    <row r="756" spans="3:5" ht="12.75">
      <c r="C756" s="28"/>
      <c r="D756" s="28"/>
      <c r="E756" s="26"/>
    </row>
    <row r="757" spans="3:5" ht="12.75">
      <c r="C757" s="28"/>
      <c r="D757" s="28"/>
      <c r="E757" s="26"/>
    </row>
    <row r="758" spans="3:5" ht="12.75">
      <c r="C758" s="28"/>
      <c r="D758" s="28"/>
      <c r="E758" s="26"/>
    </row>
    <row r="759" spans="3:5" ht="12.75">
      <c r="C759" s="28"/>
      <c r="D759" s="28"/>
      <c r="E759" s="26"/>
    </row>
    <row r="760" spans="3:5" ht="12.75">
      <c r="C760" s="28"/>
      <c r="D760" s="28"/>
      <c r="E760" s="26"/>
    </row>
    <row r="761" spans="3:5" ht="12.75">
      <c r="C761" s="28"/>
      <c r="D761" s="28"/>
      <c r="E761" s="26"/>
    </row>
    <row r="762" spans="3:5" ht="12.75">
      <c r="C762" s="28"/>
      <c r="D762" s="28"/>
      <c r="E762" s="26"/>
    </row>
    <row r="763" spans="3:5" ht="12.75">
      <c r="C763" s="28"/>
      <c r="D763" s="28"/>
      <c r="E763" s="26"/>
    </row>
    <row r="764" spans="3:5" ht="12.75">
      <c r="C764" s="28"/>
      <c r="D764" s="28"/>
      <c r="E764" s="26"/>
    </row>
    <row r="765" spans="3:5" ht="12.75">
      <c r="C765" s="28"/>
      <c r="D765" s="28"/>
      <c r="E765" s="26"/>
    </row>
    <row r="766" spans="3:5" ht="12.75">
      <c r="C766" s="28"/>
      <c r="D766" s="28"/>
      <c r="E766" s="26"/>
    </row>
    <row r="767" spans="3:5" ht="12.75">
      <c r="C767" s="28"/>
      <c r="D767" s="28"/>
      <c r="E767" s="26"/>
    </row>
    <row r="768" spans="3:5" ht="12.75">
      <c r="C768" s="28"/>
      <c r="D768" s="28"/>
      <c r="E768" s="26"/>
    </row>
    <row r="769" spans="3:5" ht="12.75">
      <c r="C769" s="28"/>
      <c r="D769" s="28"/>
      <c r="E769" s="26"/>
    </row>
    <row r="770" spans="3:5" ht="12.75">
      <c r="C770" s="28"/>
      <c r="D770" s="28"/>
      <c r="E770" s="26"/>
    </row>
    <row r="771" spans="3:5" ht="12.75">
      <c r="C771" s="28"/>
      <c r="D771" s="28"/>
      <c r="E771" s="26"/>
    </row>
    <row r="772" spans="3:5" ht="12.75">
      <c r="C772" s="28"/>
      <c r="D772" s="28"/>
      <c r="E772" s="26"/>
    </row>
    <row r="773" spans="3:5" ht="12.75">
      <c r="C773" s="28"/>
      <c r="D773" s="28"/>
      <c r="E773" s="26"/>
    </row>
    <row r="774" spans="3:5" ht="12.75">
      <c r="C774" s="28"/>
      <c r="D774" s="28"/>
      <c r="E774" s="26"/>
    </row>
    <row r="775" spans="3:5" ht="12.75">
      <c r="C775" s="28"/>
      <c r="D775" s="28"/>
      <c r="E775" s="26"/>
    </row>
    <row r="776" spans="3:5" ht="12.75">
      <c r="C776" s="28"/>
      <c r="D776" s="28"/>
      <c r="E776" s="26"/>
    </row>
    <row r="777" spans="3:5" ht="12.75">
      <c r="C777" s="28"/>
      <c r="D777" s="28"/>
      <c r="E777" s="26"/>
    </row>
    <row r="778" spans="3:5" ht="12.75">
      <c r="C778" s="28"/>
      <c r="D778" s="28"/>
      <c r="E778" s="26"/>
    </row>
    <row r="779" spans="3:5" ht="12.75">
      <c r="C779" s="28"/>
      <c r="D779" s="28"/>
      <c r="E779" s="26"/>
    </row>
    <row r="780" spans="3:5" ht="12.75">
      <c r="C780" s="28"/>
      <c r="D780" s="28"/>
      <c r="E780" s="26"/>
    </row>
    <row r="781" spans="3:5" ht="12.75">
      <c r="C781" s="28"/>
      <c r="D781" s="28"/>
      <c r="E781" s="26"/>
    </row>
    <row r="782" spans="3:5" ht="12.75">
      <c r="C782" s="28"/>
      <c r="D782" s="28"/>
      <c r="E782" s="26"/>
    </row>
    <row r="783" spans="3:5" ht="12.75">
      <c r="C783" s="28"/>
      <c r="D783" s="28"/>
      <c r="E783" s="26"/>
    </row>
    <row r="784" spans="3:5" ht="12.75">
      <c r="C784" s="28"/>
      <c r="D784" s="28"/>
      <c r="E784" s="26"/>
    </row>
    <row r="785" spans="3:5" ht="12.75">
      <c r="C785" s="28"/>
      <c r="D785" s="28"/>
      <c r="E785" s="26"/>
    </row>
    <row r="786" spans="3:5" ht="12.75">
      <c r="C786" s="28"/>
      <c r="D786" s="28"/>
      <c r="E786" s="26"/>
    </row>
    <row r="787" spans="3:5" ht="12.75">
      <c r="C787" s="28"/>
      <c r="D787" s="28"/>
      <c r="E787" s="26"/>
    </row>
    <row r="788" spans="3:5" ht="12.75">
      <c r="C788" s="28"/>
      <c r="D788" s="28"/>
      <c r="E788" s="26"/>
    </row>
    <row r="789" spans="3:5" ht="12.75">
      <c r="C789" s="28"/>
      <c r="D789" s="28"/>
      <c r="E789" s="26"/>
    </row>
    <row r="790" spans="3:5" ht="12.75">
      <c r="C790" s="28"/>
      <c r="D790" s="28"/>
      <c r="E790" s="26"/>
    </row>
    <row r="791" spans="3:5" ht="12.75">
      <c r="C791" s="28"/>
      <c r="D791" s="28"/>
      <c r="E791" s="26"/>
    </row>
    <row r="792" spans="3:5" ht="12.75">
      <c r="C792" s="28"/>
      <c r="D792" s="28"/>
      <c r="E792" s="26"/>
    </row>
    <row r="793" spans="3:5" ht="12.75">
      <c r="C793" s="28"/>
      <c r="D793" s="28"/>
      <c r="E793" s="26"/>
    </row>
    <row r="794" spans="3:5" ht="12.75">
      <c r="C794" s="28"/>
      <c r="D794" s="28"/>
      <c r="E794" s="26"/>
    </row>
    <row r="795" spans="3:5" ht="12.75">
      <c r="C795" s="28"/>
      <c r="D795" s="28"/>
      <c r="E795" s="26"/>
    </row>
    <row r="796" spans="3:5" ht="12.75">
      <c r="C796" s="28"/>
      <c r="D796" s="28"/>
      <c r="E796" s="26"/>
    </row>
    <row r="797" spans="3:5" ht="12.75">
      <c r="C797" s="28"/>
      <c r="D797" s="28"/>
      <c r="E797" s="26"/>
    </row>
    <row r="798" spans="3:5" ht="12.75">
      <c r="C798" s="28"/>
      <c r="D798" s="28"/>
      <c r="E798" s="26"/>
    </row>
    <row r="799" spans="3:5" ht="12.75">
      <c r="C799" s="28"/>
      <c r="D799" s="28"/>
      <c r="E799" s="26"/>
    </row>
    <row r="800" spans="3:5" ht="12.75">
      <c r="C800" s="28"/>
      <c r="D800" s="28"/>
      <c r="E800" s="26"/>
    </row>
    <row r="801" spans="3:5" ht="12.75">
      <c r="C801" s="28"/>
      <c r="D801" s="28"/>
      <c r="E801" s="26"/>
    </row>
    <row r="802" spans="3:5" ht="12.75">
      <c r="C802" s="28"/>
      <c r="D802" s="28"/>
      <c r="E802" s="26"/>
    </row>
    <row r="803" spans="3:5" ht="12.75">
      <c r="C803" s="28"/>
      <c r="D803" s="28"/>
      <c r="E803" s="26"/>
    </row>
    <row r="804" spans="3:5" ht="12.75">
      <c r="C804" s="28"/>
      <c r="D804" s="28"/>
      <c r="E804" s="26"/>
    </row>
    <row r="805" spans="3:5" ht="12.75">
      <c r="C805" s="28"/>
      <c r="D805" s="28"/>
      <c r="E805" s="26"/>
    </row>
    <row r="806" spans="3:5" ht="12.75">
      <c r="C806" s="28"/>
      <c r="D806" s="28"/>
      <c r="E806" s="26"/>
    </row>
    <row r="807" spans="3:5" ht="12.75">
      <c r="C807" s="28"/>
      <c r="D807" s="28"/>
      <c r="E807" s="26"/>
    </row>
    <row r="808" spans="3:5" ht="12.75">
      <c r="C808" s="28"/>
      <c r="D808" s="28"/>
      <c r="E808" s="26"/>
    </row>
    <row r="809" spans="3:5" ht="12.75">
      <c r="C809" s="28"/>
      <c r="D809" s="28"/>
      <c r="E809" s="26"/>
    </row>
    <row r="810" spans="3:5" ht="12.75">
      <c r="C810" s="28"/>
      <c r="D810" s="28"/>
      <c r="E810" s="26"/>
    </row>
    <row r="811" spans="3:5" ht="12.75">
      <c r="C811" s="28"/>
      <c r="D811" s="28"/>
      <c r="E811" s="26"/>
    </row>
    <row r="812" spans="3:5" ht="12.75">
      <c r="C812" s="28"/>
      <c r="D812" s="28"/>
      <c r="E812" s="26"/>
    </row>
    <row r="813" spans="3:5" ht="12.75">
      <c r="C813" s="28"/>
      <c r="D813" s="28"/>
      <c r="E813" s="26"/>
    </row>
    <row r="814" spans="3:5" ht="12.75">
      <c r="C814" s="28"/>
      <c r="D814" s="28"/>
      <c r="E814" s="26"/>
    </row>
    <row r="815" spans="3:5" ht="12.75">
      <c r="C815" s="28"/>
      <c r="D815" s="28"/>
      <c r="E815" s="26"/>
    </row>
    <row r="816" spans="3:5" ht="12.75">
      <c r="C816" s="28"/>
      <c r="D816" s="28"/>
      <c r="E816" s="26"/>
    </row>
    <row r="817" spans="3:5" ht="12.75">
      <c r="C817" s="28"/>
      <c r="D817" s="28"/>
      <c r="E817" s="26"/>
    </row>
    <row r="818" spans="3:5" ht="12.75">
      <c r="C818" s="28"/>
      <c r="D818" s="28"/>
      <c r="E818" s="26"/>
    </row>
    <row r="819" spans="3:5" ht="12.75">
      <c r="C819" s="28"/>
      <c r="D819" s="28"/>
      <c r="E819" s="26"/>
    </row>
    <row r="820" spans="3:5" ht="12.75">
      <c r="C820" s="28"/>
      <c r="D820" s="28"/>
      <c r="E820" s="26"/>
    </row>
    <row r="821" spans="3:5" ht="12.75">
      <c r="C821" s="28"/>
      <c r="D821" s="28"/>
      <c r="E821" s="26"/>
    </row>
    <row r="822" spans="3:5" ht="12.75">
      <c r="C822" s="28"/>
      <c r="D822" s="28"/>
      <c r="E822" s="26"/>
    </row>
    <row r="823" spans="3:5" ht="12.75">
      <c r="C823" s="28"/>
      <c r="D823" s="28"/>
      <c r="E823" s="26"/>
    </row>
    <row r="824" spans="3:5" ht="12.75">
      <c r="C824" s="28"/>
      <c r="D824" s="28"/>
      <c r="E824" s="26"/>
    </row>
    <row r="825" spans="3:5" ht="12.75">
      <c r="C825" s="28"/>
      <c r="D825" s="28"/>
      <c r="E825" s="26"/>
    </row>
    <row r="826" spans="3:5" ht="12.75">
      <c r="C826" s="28"/>
      <c r="D826" s="28"/>
      <c r="E826" s="26"/>
    </row>
    <row r="827" spans="3:5" ht="12.75">
      <c r="C827" s="28"/>
      <c r="D827" s="28"/>
      <c r="E827" s="26"/>
    </row>
    <row r="828" spans="3:5" ht="12.75">
      <c r="C828" s="28"/>
      <c r="D828" s="28"/>
      <c r="E828" s="26"/>
    </row>
    <row r="829" spans="3:5" ht="12.75">
      <c r="C829" s="28"/>
      <c r="D829" s="28"/>
      <c r="E829" s="26"/>
    </row>
    <row r="830" spans="3:5" ht="12.75">
      <c r="C830" s="28"/>
      <c r="D830" s="28"/>
      <c r="E830" s="26"/>
    </row>
    <row r="831" spans="3:5" ht="12.75">
      <c r="C831" s="28"/>
      <c r="D831" s="28"/>
      <c r="E831" s="26"/>
    </row>
    <row r="832" spans="3:5" ht="12.75">
      <c r="C832" s="28"/>
      <c r="D832" s="28"/>
      <c r="E832" s="26"/>
    </row>
    <row r="833" spans="3:5" ht="12.75">
      <c r="C833" s="28"/>
      <c r="D833" s="28"/>
      <c r="E833" s="26"/>
    </row>
    <row r="834" spans="3:5" ht="12.75">
      <c r="C834" s="28"/>
      <c r="D834" s="28"/>
      <c r="E834" s="26"/>
    </row>
    <row r="835" spans="3:5" ht="12.75">
      <c r="C835" s="28"/>
      <c r="D835" s="28"/>
      <c r="E835" s="26"/>
    </row>
    <row r="836" spans="3:5" ht="12.75">
      <c r="C836" s="28"/>
      <c r="D836" s="28"/>
      <c r="E836" s="26"/>
    </row>
    <row r="837" spans="3:5" ht="12.75">
      <c r="C837" s="28"/>
      <c r="D837" s="28"/>
      <c r="E837" s="26"/>
    </row>
    <row r="838" spans="3:5" ht="12.75">
      <c r="C838" s="28"/>
      <c r="D838" s="28"/>
      <c r="E838" s="26"/>
    </row>
    <row r="839" spans="3:5" ht="12.75">
      <c r="C839" s="28"/>
      <c r="D839" s="28"/>
      <c r="E839" s="26"/>
    </row>
    <row r="840" spans="3:5" ht="12.75">
      <c r="C840" s="28"/>
      <c r="D840" s="28"/>
      <c r="E840" s="26"/>
    </row>
    <row r="841" spans="3:5" ht="12.75">
      <c r="C841" s="28"/>
      <c r="D841" s="28"/>
      <c r="E841" s="26"/>
    </row>
    <row r="842" spans="3:5" ht="12.75">
      <c r="C842" s="28"/>
      <c r="D842" s="28"/>
      <c r="E842" s="26"/>
    </row>
    <row r="843" spans="3:5" ht="12.75">
      <c r="C843" s="28"/>
      <c r="D843" s="28"/>
      <c r="E843" s="26"/>
    </row>
    <row r="844" spans="3:5" ht="12.75">
      <c r="C844" s="28"/>
      <c r="D844" s="28"/>
      <c r="E844" s="26"/>
    </row>
    <row r="845" spans="3:5" ht="12.75">
      <c r="C845" s="28"/>
      <c r="D845" s="28"/>
      <c r="E845" s="26"/>
    </row>
    <row r="846" spans="3:5" ht="12.75">
      <c r="C846" s="28"/>
      <c r="D846" s="28"/>
      <c r="E846" s="26"/>
    </row>
    <row r="847" spans="3:5" ht="12.75">
      <c r="C847" s="28"/>
      <c r="D847" s="28"/>
      <c r="E847" s="26"/>
    </row>
    <row r="848" spans="3:5" ht="12.75">
      <c r="C848" s="28"/>
      <c r="D848" s="28"/>
      <c r="E848" s="26"/>
    </row>
    <row r="849" spans="3:5" ht="12.75">
      <c r="C849" s="28"/>
      <c r="D849" s="28"/>
      <c r="E849" s="26"/>
    </row>
    <row r="850" spans="3:5" ht="12.75">
      <c r="C850" s="28"/>
      <c r="D850" s="28"/>
      <c r="E850" s="26"/>
    </row>
    <row r="851" spans="3:5" ht="12.75">
      <c r="C851" s="28"/>
      <c r="D851" s="28"/>
      <c r="E851" s="26"/>
    </row>
    <row r="852" spans="3:5" ht="12.75">
      <c r="C852" s="28"/>
      <c r="D852" s="28"/>
      <c r="E852" s="26"/>
    </row>
    <row r="853" spans="3:5" ht="12.75">
      <c r="C853" s="28"/>
      <c r="D853" s="28"/>
      <c r="E853" s="26"/>
    </row>
    <row r="854" spans="3:5" ht="12.75">
      <c r="C854" s="28"/>
      <c r="D854" s="28"/>
      <c r="E854" s="26"/>
    </row>
    <row r="855" spans="3:5" ht="12.75">
      <c r="C855" s="28"/>
      <c r="D855" s="28"/>
      <c r="E855" s="26"/>
    </row>
    <row r="856" spans="3:5" ht="12.75">
      <c r="C856" s="28"/>
      <c r="D856" s="28"/>
      <c r="E856" s="26"/>
    </row>
    <row r="857" spans="3:5" ht="12.75">
      <c r="C857" s="28"/>
      <c r="D857" s="28"/>
      <c r="E857" s="26"/>
    </row>
    <row r="858" spans="3:5" ht="12.75">
      <c r="C858" s="28"/>
      <c r="D858" s="28"/>
      <c r="E858" s="26"/>
    </row>
    <row r="859" spans="3:5" ht="12.75">
      <c r="C859" s="28"/>
      <c r="D859" s="28"/>
      <c r="E859" s="26"/>
    </row>
    <row r="860" spans="3:5" ht="12.75">
      <c r="C860" s="28"/>
      <c r="D860" s="28"/>
      <c r="E860" s="26"/>
    </row>
    <row r="861" spans="3:5" ht="12.75">
      <c r="C861" s="28"/>
      <c r="D861" s="28"/>
      <c r="E861" s="26"/>
    </row>
    <row r="862" spans="3:5" ht="12.75">
      <c r="C862" s="28"/>
      <c r="D862" s="28"/>
      <c r="E862" s="26"/>
    </row>
    <row r="863" spans="3:5" ht="12.75">
      <c r="C863" s="28"/>
      <c r="D863" s="28"/>
      <c r="E863" s="26"/>
    </row>
    <row r="864" spans="3:5" ht="12.75">
      <c r="C864" s="28"/>
      <c r="D864" s="28"/>
      <c r="E864" s="26"/>
    </row>
    <row r="865" spans="3:5" ht="12.75">
      <c r="C865" s="28"/>
      <c r="D865" s="28"/>
      <c r="E865" s="26"/>
    </row>
    <row r="866" spans="3:5" ht="12.75">
      <c r="C866" s="28"/>
      <c r="D866" s="28"/>
      <c r="E866" s="26"/>
    </row>
    <row r="867" spans="3:5" ht="12.75">
      <c r="C867" s="28"/>
      <c r="D867" s="28"/>
      <c r="E867" s="26"/>
    </row>
    <row r="868" spans="3:5" ht="12.75">
      <c r="C868" s="28"/>
      <c r="D868" s="28"/>
      <c r="E868" s="26"/>
    </row>
    <row r="869" spans="3:5" ht="12.75">
      <c r="C869" s="28"/>
      <c r="D869" s="28"/>
      <c r="E869" s="26"/>
    </row>
    <row r="870" spans="3:5" ht="12.75">
      <c r="C870" s="28"/>
      <c r="D870" s="28"/>
      <c r="E870" s="26"/>
    </row>
    <row r="871" spans="3:5" ht="12.75">
      <c r="C871" s="28"/>
      <c r="D871" s="28"/>
      <c r="E871" s="26"/>
    </row>
    <row r="872" spans="3:5" ht="12.75">
      <c r="C872" s="28"/>
      <c r="D872" s="28"/>
      <c r="E872" s="26"/>
    </row>
    <row r="873" spans="3:5" ht="12.75">
      <c r="C873" s="28"/>
      <c r="D873" s="28"/>
      <c r="E873" s="26"/>
    </row>
    <row r="874" spans="3:5" ht="12.75">
      <c r="C874" s="28"/>
      <c r="D874" s="28"/>
      <c r="E874" s="26"/>
    </row>
    <row r="875" spans="3:5" ht="12.75">
      <c r="C875" s="28"/>
      <c r="D875" s="28"/>
      <c r="E875" s="26"/>
    </row>
    <row r="876" spans="3:5" ht="12.75">
      <c r="C876" s="28"/>
      <c r="D876" s="28"/>
      <c r="E876" s="26"/>
    </row>
    <row r="877" spans="3:5" ht="12.75">
      <c r="C877" s="28"/>
      <c r="D877" s="28"/>
      <c r="E877" s="26"/>
    </row>
    <row r="878" spans="3:5" ht="12.75">
      <c r="C878" s="28"/>
      <c r="D878" s="28"/>
      <c r="E878" s="26"/>
    </row>
    <row r="879" spans="3:5" ht="12.75">
      <c r="C879" s="28"/>
      <c r="D879" s="28"/>
      <c r="E879" s="26"/>
    </row>
    <row r="880" spans="3:5" ht="12.75">
      <c r="C880" s="28"/>
      <c r="D880" s="28"/>
      <c r="E880" s="26"/>
    </row>
    <row r="881" spans="3:5" ht="12.75">
      <c r="C881" s="28"/>
      <c r="D881" s="28"/>
      <c r="E881" s="26"/>
    </row>
    <row r="882" spans="3:5" ht="12.75">
      <c r="C882" s="28"/>
      <c r="D882" s="28"/>
      <c r="E882" s="26"/>
    </row>
    <row r="883" spans="3:5" ht="12.75">
      <c r="C883" s="28"/>
      <c r="D883" s="28"/>
      <c r="E883" s="26"/>
    </row>
    <row r="884" spans="3:5" ht="12.75">
      <c r="C884" s="28"/>
      <c r="D884" s="28"/>
      <c r="E884" s="26"/>
    </row>
    <row r="885" spans="3:5" ht="12.75">
      <c r="C885" s="28"/>
      <c r="D885" s="28"/>
      <c r="E885" s="26"/>
    </row>
    <row r="886" spans="3:5" ht="12.75">
      <c r="C886" s="28"/>
      <c r="D886" s="28"/>
      <c r="E886" s="26"/>
    </row>
    <row r="887" spans="3:5" ht="12.75">
      <c r="C887" s="28"/>
      <c r="D887" s="28"/>
      <c r="E887" s="26"/>
    </row>
    <row r="888" spans="3:5" ht="12.75">
      <c r="C888" s="28"/>
      <c r="D888" s="28"/>
      <c r="E888" s="26"/>
    </row>
    <row r="889" spans="3:5" ht="12.75">
      <c r="C889" s="28"/>
      <c r="D889" s="28"/>
      <c r="E889" s="26"/>
    </row>
    <row r="890" spans="3:5" ht="12.75">
      <c r="C890" s="28"/>
      <c r="D890" s="28"/>
      <c r="E890" s="26"/>
    </row>
    <row r="891" spans="3:5" ht="12.75">
      <c r="C891" s="28"/>
      <c r="D891" s="28"/>
      <c r="E891" s="26"/>
    </row>
    <row r="892" spans="3:5" ht="12.75">
      <c r="C892" s="28"/>
      <c r="D892" s="28"/>
      <c r="E892" s="26"/>
    </row>
    <row r="893" spans="3:5" ht="12.75">
      <c r="C893" s="28"/>
      <c r="D893" s="28"/>
      <c r="E893" s="26"/>
    </row>
    <row r="894" spans="3:5" ht="12.75">
      <c r="C894" s="28"/>
      <c r="D894" s="28"/>
      <c r="E894" s="26"/>
    </row>
    <row r="895" spans="3:5" ht="12.75">
      <c r="C895" s="28"/>
      <c r="D895" s="28"/>
      <c r="E895" s="26"/>
    </row>
    <row r="896" spans="3:5" ht="12.75">
      <c r="C896" s="28"/>
      <c r="D896" s="28"/>
      <c r="E896" s="26"/>
    </row>
    <row r="897" spans="3:5" ht="12.75">
      <c r="C897" s="28"/>
      <c r="D897" s="28"/>
      <c r="E897" s="26"/>
    </row>
    <row r="898" spans="3:5" ht="12.75">
      <c r="C898" s="28"/>
      <c r="D898" s="28"/>
      <c r="E898" s="26"/>
    </row>
    <row r="899" spans="3:5" ht="12.75">
      <c r="C899" s="28"/>
      <c r="D899" s="28"/>
      <c r="E899" s="26"/>
    </row>
    <row r="900" spans="3:5" ht="12.75">
      <c r="C900" s="28"/>
      <c r="D900" s="28"/>
      <c r="E900" s="26"/>
    </row>
    <row r="901" spans="3:5" ht="12.75">
      <c r="C901" s="28"/>
      <c r="D901" s="28"/>
      <c r="E901" s="26"/>
    </row>
    <row r="902" spans="3:5" ht="12.75">
      <c r="C902" s="28"/>
      <c r="D902" s="28"/>
      <c r="E902" s="26"/>
    </row>
    <row r="903" spans="3:5" ht="12.75">
      <c r="C903" s="28"/>
      <c r="D903" s="28"/>
      <c r="E903" s="26"/>
    </row>
    <row r="904" spans="3:5" ht="12.75">
      <c r="C904" s="28"/>
      <c r="D904" s="28"/>
      <c r="E904" s="26"/>
    </row>
    <row r="905" spans="3:5" ht="12.75">
      <c r="C905" s="28"/>
      <c r="D905" s="28"/>
      <c r="E905" s="26"/>
    </row>
    <row r="906" spans="3:5" ht="12.75">
      <c r="C906" s="28"/>
      <c r="D906" s="28"/>
      <c r="E906" s="26"/>
    </row>
    <row r="907" spans="3:5" ht="12.75">
      <c r="C907" s="28"/>
      <c r="D907" s="28"/>
      <c r="E907" s="26"/>
    </row>
    <row r="908" spans="3:5" ht="12.75">
      <c r="C908" s="28"/>
      <c r="D908" s="28"/>
      <c r="E908" s="26"/>
    </row>
    <row r="909" spans="3:5" ht="12.75">
      <c r="C909" s="28"/>
      <c r="D909" s="28"/>
      <c r="E909" s="26"/>
    </row>
    <row r="910" spans="3:5" ht="12.75">
      <c r="C910" s="28"/>
      <c r="D910" s="28"/>
      <c r="E910" s="26"/>
    </row>
    <row r="911" spans="3:5" ht="12.75">
      <c r="C911" s="28"/>
      <c r="D911" s="28"/>
      <c r="E911" s="26"/>
    </row>
    <row r="912" spans="3:5" ht="12.75">
      <c r="C912" s="28"/>
      <c r="D912" s="28"/>
      <c r="E912" s="26"/>
    </row>
    <row r="913" spans="3:5" ht="12.75">
      <c r="C913" s="28"/>
      <c r="D913" s="28"/>
      <c r="E913" s="26"/>
    </row>
    <row r="914" spans="3:5" ht="12.75">
      <c r="C914" s="28"/>
      <c r="D914" s="28"/>
      <c r="E914" s="26"/>
    </row>
    <row r="915" spans="3:5" ht="12.75">
      <c r="C915" s="28"/>
      <c r="D915" s="28"/>
      <c r="E915" s="26"/>
    </row>
    <row r="916" spans="3:5" ht="12.75">
      <c r="C916" s="28"/>
      <c r="D916" s="28"/>
      <c r="E916" s="26"/>
    </row>
    <row r="917" spans="3:5" ht="12.75">
      <c r="C917" s="28"/>
      <c r="D917" s="28"/>
      <c r="E917" s="26"/>
    </row>
    <row r="918" spans="3:5" ht="12.75">
      <c r="C918" s="28"/>
      <c r="D918" s="28"/>
      <c r="E918" s="26"/>
    </row>
    <row r="919" spans="3:5" ht="12.75">
      <c r="C919" s="28"/>
      <c r="D919" s="28"/>
      <c r="E919" s="26"/>
    </row>
    <row r="920" spans="3:5" ht="12.75">
      <c r="C920" s="28"/>
      <c r="D920" s="28"/>
      <c r="E920" s="26"/>
    </row>
    <row r="921" spans="3:5" ht="12.75">
      <c r="C921" s="28"/>
      <c r="D921" s="28"/>
      <c r="E921" s="26"/>
    </row>
    <row r="922" spans="3:5" ht="12.75">
      <c r="C922" s="28"/>
      <c r="D922" s="28"/>
      <c r="E922" s="26"/>
    </row>
    <row r="923" spans="3:5" ht="12.75">
      <c r="C923" s="28"/>
      <c r="D923" s="28"/>
      <c r="E923" s="26"/>
    </row>
    <row r="924" spans="3:5" ht="12.75">
      <c r="C924" s="28"/>
      <c r="D924" s="28"/>
      <c r="E924" s="26"/>
    </row>
    <row r="925" spans="3:5" ht="12.75">
      <c r="C925" s="28"/>
      <c r="D925" s="28"/>
      <c r="E925" s="26"/>
    </row>
    <row r="926" spans="3:5" ht="12.75">
      <c r="C926" s="28"/>
      <c r="D926" s="28"/>
      <c r="E926" s="26"/>
    </row>
    <row r="927" spans="3:5" ht="12.75">
      <c r="C927" s="28"/>
      <c r="D927" s="28"/>
      <c r="E927" s="26"/>
    </row>
    <row r="928" spans="3:5" ht="12.75">
      <c r="C928" s="28"/>
      <c r="D928" s="28"/>
      <c r="E928" s="26"/>
    </row>
    <row r="929" spans="3:5" ht="12.75">
      <c r="C929" s="28"/>
      <c r="D929" s="28"/>
      <c r="E929" s="26"/>
    </row>
    <row r="930" spans="3:5" ht="12.75">
      <c r="C930" s="28"/>
      <c r="D930" s="28"/>
      <c r="E930" s="26"/>
    </row>
    <row r="931" spans="3:5" ht="12.75">
      <c r="C931" s="28"/>
      <c r="D931" s="28"/>
      <c r="E931" s="26"/>
    </row>
    <row r="932" spans="3:5" ht="12.75">
      <c r="C932" s="28"/>
      <c r="D932" s="28"/>
      <c r="E932" s="26"/>
    </row>
    <row r="933" spans="3:5" ht="12.75">
      <c r="C933" s="28"/>
      <c r="D933" s="28"/>
      <c r="E933" s="26"/>
    </row>
    <row r="934" spans="3:5" ht="12.75">
      <c r="C934" s="28"/>
      <c r="D934" s="28"/>
      <c r="E934" s="26"/>
    </row>
    <row r="935" spans="3:5" ht="12.75">
      <c r="C935" s="28"/>
      <c r="D935" s="28"/>
      <c r="E935" s="26"/>
    </row>
    <row r="936" spans="3:5" ht="12.75">
      <c r="C936" s="28"/>
      <c r="D936" s="28"/>
      <c r="E936" s="26"/>
    </row>
    <row r="937" spans="3:5" ht="12.75">
      <c r="C937" s="28"/>
      <c r="D937" s="28"/>
      <c r="E937" s="26"/>
    </row>
    <row r="938" spans="3:5" ht="12.75">
      <c r="C938" s="28"/>
      <c r="D938" s="28"/>
      <c r="E938" s="26"/>
    </row>
    <row r="939" spans="3:5" ht="12.75">
      <c r="C939" s="28"/>
      <c r="D939" s="28"/>
      <c r="E939" s="26"/>
    </row>
    <row r="940" spans="3:5" ht="12.75">
      <c r="C940" s="28"/>
      <c r="D940" s="28"/>
      <c r="E940" s="26"/>
    </row>
    <row r="941" spans="3:5" ht="12.75">
      <c r="C941" s="28"/>
      <c r="D941" s="28"/>
      <c r="E941" s="26"/>
    </row>
    <row r="942" spans="3:5" ht="12.75">
      <c r="C942" s="28"/>
      <c r="D942" s="28"/>
      <c r="E942" s="26"/>
    </row>
    <row r="943" spans="3:5" ht="12.75">
      <c r="C943" s="28"/>
      <c r="D943" s="28"/>
      <c r="E943" s="26"/>
    </row>
    <row r="944" spans="3:5" ht="12.75">
      <c r="C944" s="28"/>
      <c r="D944" s="28"/>
      <c r="E944" s="26"/>
    </row>
    <row r="945" spans="3:5" ht="12.75">
      <c r="C945" s="28"/>
      <c r="D945" s="28"/>
      <c r="E945" s="26"/>
    </row>
    <row r="946" spans="3:5" ht="12.75">
      <c r="C946" s="28"/>
      <c r="D946" s="28"/>
      <c r="E946" s="26"/>
    </row>
    <row r="947" spans="3:5" ht="12.75">
      <c r="C947" s="28"/>
      <c r="D947" s="28"/>
      <c r="E947" s="26"/>
    </row>
    <row r="948" spans="3:5" ht="12.75">
      <c r="C948" s="28"/>
      <c r="D948" s="28"/>
      <c r="E948" s="26"/>
    </row>
    <row r="949" spans="3:5" ht="12.75">
      <c r="C949" s="28"/>
      <c r="D949" s="28"/>
      <c r="E949" s="26"/>
    </row>
    <row r="950" spans="3:5" ht="12.75">
      <c r="C950" s="28"/>
      <c r="D950" s="28"/>
      <c r="E950" s="26"/>
    </row>
    <row r="951" spans="3:5" ht="12.75">
      <c r="C951" s="28"/>
      <c r="D951" s="28"/>
      <c r="E951" s="26"/>
    </row>
    <row r="952" spans="3:5" ht="12.75">
      <c r="C952" s="28"/>
      <c r="D952" s="28"/>
      <c r="E952" s="26"/>
    </row>
    <row r="953" spans="3:5" ht="12.75">
      <c r="C953" s="28"/>
      <c r="D953" s="28"/>
      <c r="E953" s="26"/>
    </row>
    <row r="954" spans="3:5" ht="12.75">
      <c r="C954" s="28"/>
      <c r="D954" s="28"/>
      <c r="E954" s="26"/>
    </row>
    <row r="955" spans="3:5" ht="12.75">
      <c r="C955" s="28"/>
      <c r="D955" s="28"/>
      <c r="E955" s="26"/>
    </row>
    <row r="956" spans="3:5" ht="12.75">
      <c r="C956" s="28"/>
      <c r="D956" s="28"/>
      <c r="E956" s="26"/>
    </row>
    <row r="957" spans="3:5" ht="12.75">
      <c r="C957" s="28"/>
      <c r="D957" s="28"/>
      <c r="E957" s="26"/>
    </row>
    <row r="958" spans="3:5" ht="12.75">
      <c r="C958" s="28"/>
      <c r="D958" s="28"/>
      <c r="E958" s="26"/>
    </row>
    <row r="959" spans="3:5" ht="12.75">
      <c r="C959" s="28"/>
      <c r="D959" s="28"/>
      <c r="E959" s="26"/>
    </row>
    <row r="960" spans="3:5" ht="12.75">
      <c r="C960" s="28"/>
      <c r="D960" s="28"/>
      <c r="E960" s="26"/>
    </row>
    <row r="961" spans="3:5" ht="12.75">
      <c r="C961" s="28"/>
      <c r="D961" s="28"/>
      <c r="E961" s="26"/>
    </row>
    <row r="962" spans="3:5" ht="12.75">
      <c r="C962" s="28"/>
      <c r="D962" s="28"/>
      <c r="E962" s="26"/>
    </row>
    <row r="963" spans="3:5" ht="12.75">
      <c r="C963" s="28"/>
      <c r="D963" s="28"/>
      <c r="E963" s="26"/>
    </row>
    <row r="964" spans="3:5" ht="12.75">
      <c r="C964" s="28"/>
      <c r="D964" s="28"/>
      <c r="E964" s="26"/>
    </row>
    <row r="965" spans="3:5" ht="12.75">
      <c r="C965" s="28"/>
      <c r="D965" s="28"/>
      <c r="E965" s="26"/>
    </row>
    <row r="966" spans="3:5" ht="12.75">
      <c r="C966" s="28"/>
      <c r="D966" s="28"/>
      <c r="E966" s="26"/>
    </row>
    <row r="967" spans="3:5" ht="12.75">
      <c r="C967" s="28"/>
      <c r="D967" s="28"/>
      <c r="E967" s="26"/>
    </row>
    <row r="968" spans="3:5" ht="12.75">
      <c r="C968" s="28"/>
      <c r="D968" s="28"/>
      <c r="E968" s="26"/>
    </row>
    <row r="969" spans="3:5" ht="12.75">
      <c r="C969" s="28"/>
      <c r="D969" s="28"/>
      <c r="E969" s="26"/>
    </row>
    <row r="970" spans="3:5" ht="12.75">
      <c r="C970" s="28"/>
      <c r="D970" s="28"/>
      <c r="E970" s="26"/>
    </row>
    <row r="971" spans="3:5" ht="12.75">
      <c r="C971" s="28"/>
      <c r="D971" s="28"/>
      <c r="E971" s="26"/>
    </row>
    <row r="972" spans="3:5" ht="12.75">
      <c r="C972" s="28"/>
      <c r="D972" s="28"/>
      <c r="E972" s="26"/>
    </row>
    <row r="973" spans="3:5" ht="12.75">
      <c r="C973" s="28"/>
      <c r="D973" s="28"/>
      <c r="E973" s="26"/>
    </row>
    <row r="974" spans="3:5" ht="12.75">
      <c r="C974" s="28"/>
      <c r="D974" s="28"/>
      <c r="E974" s="26"/>
    </row>
    <row r="975" spans="3:5" ht="12.75">
      <c r="C975" s="28"/>
      <c r="D975" s="28"/>
      <c r="E975" s="26"/>
    </row>
    <row r="976" spans="3:5" ht="12.75">
      <c r="C976" s="28"/>
      <c r="D976" s="28"/>
      <c r="E976" s="26"/>
    </row>
    <row r="977" spans="3:5" ht="12.75">
      <c r="C977" s="28"/>
      <c r="D977" s="28"/>
      <c r="E977" s="26"/>
    </row>
    <row r="978" spans="3:5" ht="12.75">
      <c r="C978" s="28"/>
      <c r="D978" s="28"/>
      <c r="E978" s="26"/>
    </row>
    <row r="979" spans="3:5" ht="12.75">
      <c r="C979" s="28"/>
      <c r="D979" s="28"/>
      <c r="E979" s="26"/>
    </row>
    <row r="980" spans="3:5" ht="12.75">
      <c r="C980" s="28"/>
      <c r="D980" s="28"/>
      <c r="E980" s="26"/>
    </row>
    <row r="981" spans="3:5" ht="12.75">
      <c r="C981" s="28"/>
      <c r="D981" s="28"/>
      <c r="E981" s="26"/>
    </row>
    <row r="982" spans="3:5" ht="12.75">
      <c r="C982" s="28"/>
      <c r="D982" s="28"/>
      <c r="E982" s="26"/>
    </row>
    <row r="983" spans="3:5" ht="12.75">
      <c r="C983" s="28"/>
      <c r="D983" s="28"/>
      <c r="E983" s="26"/>
    </row>
    <row r="984" spans="3:5" ht="12.75">
      <c r="C984" s="28"/>
      <c r="D984" s="28"/>
      <c r="E984" s="26"/>
    </row>
    <row r="985" spans="3:5" ht="12.75">
      <c r="C985" s="28"/>
      <c r="D985" s="28"/>
      <c r="E985" s="26"/>
    </row>
    <row r="986" spans="3:5" ht="12.75">
      <c r="C986" s="28"/>
      <c r="D986" s="28"/>
      <c r="E986" s="26"/>
    </row>
    <row r="987" spans="3:5" ht="12.75">
      <c r="C987" s="28"/>
      <c r="D987" s="28"/>
      <c r="E987" s="26"/>
    </row>
    <row r="988" spans="3:5" ht="12.75">
      <c r="C988" s="28"/>
      <c r="D988" s="28"/>
      <c r="E988" s="26"/>
    </row>
    <row r="989" spans="3:5" ht="12.75">
      <c r="C989" s="28"/>
      <c r="D989" s="28"/>
      <c r="E989" s="26"/>
    </row>
    <row r="990" spans="3:5" ht="12.75">
      <c r="C990" s="28"/>
      <c r="D990" s="28"/>
      <c r="E990" s="26"/>
    </row>
    <row r="991" spans="3:5" ht="12.75">
      <c r="C991" s="28"/>
      <c r="D991" s="28"/>
      <c r="E991" s="26"/>
    </row>
    <row r="992" spans="3:5" ht="12.75">
      <c r="C992" s="28"/>
      <c r="D992" s="28"/>
      <c r="E992" s="26"/>
    </row>
    <row r="993" spans="3:5" ht="12.75">
      <c r="C993" s="28"/>
      <c r="D993" s="28"/>
      <c r="E993" s="26"/>
    </row>
    <row r="994" spans="3:5" ht="12.75">
      <c r="C994" s="28"/>
      <c r="D994" s="28"/>
      <c r="E994" s="26"/>
    </row>
    <row r="995" spans="3:5" ht="12.75">
      <c r="C995" s="28"/>
      <c r="D995" s="28"/>
      <c r="E995" s="26"/>
    </row>
    <row r="996" spans="3:5" ht="12.75">
      <c r="C996" s="28"/>
      <c r="D996" s="28"/>
      <c r="E996" s="26"/>
    </row>
    <row r="997" spans="3:5" ht="12.75">
      <c r="C997" s="28"/>
      <c r="D997" s="28"/>
      <c r="E997" s="26"/>
    </row>
    <row r="998" spans="3:5" ht="12.75">
      <c r="C998" s="28"/>
      <c r="D998" s="28"/>
      <c r="E998" s="26"/>
    </row>
    <row r="999" spans="3:5" ht="12.75">
      <c r="C999" s="28"/>
      <c r="D999" s="28"/>
      <c r="E999" s="26"/>
    </row>
    <row r="1000" spans="3:5" ht="12.75">
      <c r="C1000" s="28"/>
      <c r="D1000" s="28"/>
      <c r="E1000" s="26"/>
    </row>
    <row r="1001" spans="3:5" ht="12.75">
      <c r="C1001" s="28"/>
      <c r="D1001" s="28"/>
      <c r="E1001" s="26"/>
    </row>
    <row r="1002" spans="3:5" ht="12.75">
      <c r="C1002" s="28"/>
      <c r="D1002" s="28"/>
      <c r="E1002" s="26"/>
    </row>
    <row r="1003" spans="3:5" ht="12.75">
      <c r="C1003" s="28"/>
      <c r="D1003" s="28"/>
      <c r="E1003" s="26"/>
    </row>
    <row r="1004" spans="3:5" ht="12.75">
      <c r="C1004" s="28"/>
      <c r="D1004" s="28"/>
      <c r="E1004" s="26"/>
    </row>
    <row r="1005" spans="3:5" ht="12.75">
      <c r="C1005" s="28"/>
      <c r="D1005" s="28"/>
      <c r="E1005" s="26"/>
    </row>
    <row r="1006" spans="3:5" ht="12.75">
      <c r="C1006" s="28"/>
      <c r="D1006" s="28"/>
      <c r="E1006" s="26"/>
    </row>
    <row r="1007" spans="3:5" ht="12.75">
      <c r="C1007" s="28"/>
      <c r="D1007" s="28"/>
      <c r="E1007" s="26"/>
    </row>
    <row r="1008" spans="3:5" ht="12.75">
      <c r="C1008" s="28"/>
      <c r="D1008" s="28"/>
      <c r="E1008" s="26"/>
    </row>
    <row r="1009" spans="3:5" ht="12.75">
      <c r="C1009" s="28"/>
      <c r="D1009" s="28"/>
      <c r="E1009" s="26"/>
    </row>
    <row r="1010" spans="3:5" ht="12.75">
      <c r="C1010" s="28"/>
      <c r="D1010" s="28"/>
      <c r="E1010" s="26"/>
    </row>
    <row r="1011" spans="3:5" ht="12.75">
      <c r="C1011" s="28"/>
      <c r="D1011" s="28"/>
      <c r="E1011" s="26"/>
    </row>
    <row r="1012" spans="3:5" ht="12.75">
      <c r="C1012" s="28"/>
      <c r="D1012" s="28"/>
      <c r="E1012" s="26"/>
    </row>
    <row r="1013" spans="3:5" ht="12.75">
      <c r="C1013" s="28"/>
      <c r="D1013" s="28"/>
      <c r="E1013" s="26"/>
    </row>
    <row r="1014" spans="3:5" ht="12.75">
      <c r="C1014" s="28"/>
      <c r="D1014" s="28"/>
      <c r="E1014" s="26"/>
    </row>
    <row r="1015" spans="3:5" ht="12.75">
      <c r="C1015" s="28"/>
      <c r="D1015" s="28"/>
      <c r="E1015" s="26"/>
    </row>
    <row r="1016" spans="3:5" ht="12.75">
      <c r="C1016" s="28"/>
      <c r="D1016" s="28"/>
      <c r="E1016" s="26"/>
    </row>
    <row r="1017" spans="3:5" ht="12.75">
      <c r="C1017" s="28"/>
      <c r="D1017" s="28"/>
      <c r="E1017" s="26"/>
    </row>
    <row r="1018" spans="3:5" ht="12.75">
      <c r="C1018" s="28"/>
      <c r="D1018" s="28"/>
      <c r="E1018" s="26"/>
    </row>
    <row r="1019" spans="3:5" ht="12.75">
      <c r="C1019" s="28"/>
      <c r="D1019" s="28"/>
      <c r="E1019" s="26"/>
    </row>
    <row r="1020" spans="3:5" ht="12.75">
      <c r="C1020" s="28"/>
      <c r="D1020" s="28"/>
      <c r="E1020" s="26"/>
    </row>
    <row r="1021" spans="3:5" ht="12.75">
      <c r="C1021" s="28"/>
      <c r="D1021" s="28"/>
      <c r="E1021" s="26"/>
    </row>
    <row r="1022" spans="3:5" ht="12.75">
      <c r="C1022" s="28"/>
      <c r="D1022" s="28"/>
      <c r="E1022" s="26"/>
    </row>
    <row r="1023" spans="3:5" ht="12.75">
      <c r="C1023" s="28"/>
      <c r="D1023" s="28"/>
      <c r="E1023" s="26"/>
    </row>
    <row r="1024" spans="3:5" ht="12.75">
      <c r="C1024" s="28"/>
      <c r="D1024" s="28"/>
      <c r="E1024" s="26"/>
    </row>
    <row r="1025" spans="3:5" ht="12.75">
      <c r="C1025" s="28"/>
      <c r="D1025" s="28"/>
      <c r="E1025" s="26"/>
    </row>
    <row r="1026" spans="3:4" ht="12.75">
      <c r="C1026" s="21"/>
      <c r="D1026" s="21"/>
    </row>
    <row r="1027" spans="3:4" ht="12.75">
      <c r="C1027" s="21"/>
      <c r="D1027" s="21"/>
    </row>
    <row r="1028" spans="3:4" ht="12.75">
      <c r="C1028" s="21"/>
      <c r="D1028" s="21"/>
    </row>
    <row r="1029" spans="3:4" ht="12.75">
      <c r="C1029" s="21"/>
      <c r="D1029" s="21"/>
    </row>
    <row r="1030" spans="3:4" ht="12.75">
      <c r="C1030" s="21"/>
      <c r="D1030" s="21"/>
    </row>
    <row r="1031" spans="3:4" ht="12.75">
      <c r="C1031" s="21"/>
      <c r="D1031" s="21"/>
    </row>
    <row r="1032" spans="3:4" ht="12.75">
      <c r="C1032" s="21"/>
      <c r="D1032" s="21"/>
    </row>
    <row r="1033" spans="3:4" ht="12.75">
      <c r="C1033" s="21"/>
      <c r="D1033" s="21"/>
    </row>
    <row r="1034" spans="3:4" ht="12.75">
      <c r="C1034" s="21"/>
      <c r="D1034" s="21"/>
    </row>
    <row r="1035" spans="3:4" ht="12.75">
      <c r="C1035" s="21"/>
      <c r="D1035" s="21"/>
    </row>
    <row r="1036" spans="3:4" ht="12.75">
      <c r="C1036" s="21"/>
      <c r="D1036" s="21"/>
    </row>
    <row r="1037" spans="3:4" ht="12.75">
      <c r="C1037" s="21"/>
      <c r="D1037" s="21"/>
    </row>
    <row r="1038" spans="3:4" ht="12.75">
      <c r="C1038" s="21"/>
      <c r="D1038" s="21"/>
    </row>
    <row r="1039" spans="3:4" ht="12.75">
      <c r="C1039" s="21"/>
      <c r="D1039" s="21"/>
    </row>
    <row r="1040" spans="3:4" ht="12.75">
      <c r="C1040" s="21"/>
      <c r="D1040" s="21"/>
    </row>
    <row r="1041" spans="3:4" ht="12.75">
      <c r="C1041" s="21"/>
      <c r="D1041" s="21"/>
    </row>
    <row r="1042" spans="3:4" ht="12.75">
      <c r="C1042" s="21"/>
      <c r="D1042" s="21"/>
    </row>
    <row r="1043" spans="3:4" ht="12.75">
      <c r="C1043" s="21"/>
      <c r="D1043" s="21"/>
    </row>
    <row r="1044" spans="3:4" ht="12.75">
      <c r="C1044" s="21"/>
      <c r="D1044" s="21"/>
    </row>
    <row r="1045" spans="3:4" ht="12.75">
      <c r="C1045" s="21"/>
      <c r="D1045" s="21"/>
    </row>
    <row r="1046" spans="3:4" ht="12.75">
      <c r="C1046" s="21"/>
      <c r="D1046" s="21"/>
    </row>
    <row r="1047" spans="3:4" ht="12.75">
      <c r="C1047" s="21"/>
      <c r="D1047" s="21"/>
    </row>
    <row r="1048" spans="3:4" ht="12.75">
      <c r="C1048" s="21"/>
      <c r="D1048" s="21"/>
    </row>
    <row r="1049" spans="3:4" ht="12.75">
      <c r="C1049" s="21"/>
      <c r="D1049" s="21"/>
    </row>
    <row r="1050" spans="3:4" ht="12.75">
      <c r="C1050" s="21"/>
      <c r="D1050" s="21"/>
    </row>
    <row r="1051" spans="3:4" ht="12.75">
      <c r="C1051" s="21"/>
      <c r="D1051" s="21"/>
    </row>
    <row r="1052" spans="3:4" ht="12.75">
      <c r="C1052" s="21"/>
      <c r="D1052" s="21"/>
    </row>
    <row r="1053" spans="3:4" ht="12.75">
      <c r="C1053" s="21"/>
      <c r="D1053" s="21"/>
    </row>
    <row r="1054" spans="3:4" ht="12.75">
      <c r="C1054" s="21"/>
      <c r="D1054" s="21"/>
    </row>
    <row r="1055" spans="3:4" ht="12.75">
      <c r="C1055" s="21"/>
      <c r="D1055" s="21"/>
    </row>
    <row r="1056" spans="3:4" ht="12.75">
      <c r="C1056" s="21"/>
      <c r="D1056" s="21"/>
    </row>
    <row r="1057" spans="3:4" ht="12.75">
      <c r="C1057" s="21"/>
      <c r="D1057" s="21"/>
    </row>
    <row r="1058" spans="3:4" ht="12.75">
      <c r="C1058" s="21"/>
      <c r="D1058" s="21"/>
    </row>
    <row r="1059" spans="3:4" ht="12.75">
      <c r="C1059" s="21"/>
      <c r="D1059" s="21"/>
    </row>
    <row r="1060" spans="3:4" ht="12.75">
      <c r="C1060" s="21"/>
      <c r="D1060" s="21"/>
    </row>
    <row r="1061" spans="3:4" ht="12.75">
      <c r="C1061" s="21"/>
      <c r="D1061" s="21"/>
    </row>
    <row r="1062" spans="3:4" ht="12.75">
      <c r="C1062" s="21"/>
      <c r="D1062" s="21"/>
    </row>
    <row r="1063" spans="3:4" ht="12.75">
      <c r="C1063" s="21"/>
      <c r="D1063" s="21"/>
    </row>
    <row r="1064" spans="3:4" ht="12.75">
      <c r="C1064" s="21"/>
      <c r="D1064" s="21"/>
    </row>
    <row r="1065" spans="3:4" ht="12.75">
      <c r="C1065" s="21"/>
      <c r="D1065" s="21"/>
    </row>
    <row r="1066" spans="3:4" ht="12.75">
      <c r="C1066" s="21"/>
      <c r="D1066" s="21"/>
    </row>
    <row r="1067" spans="3:4" ht="12.75">
      <c r="C1067" s="21"/>
      <c r="D1067" s="21"/>
    </row>
    <row r="1068" spans="3:4" ht="12.75">
      <c r="C1068" s="21"/>
      <c r="D1068" s="21"/>
    </row>
    <row r="1069" spans="3:4" ht="12.75">
      <c r="C1069" s="21"/>
      <c r="D1069" s="21"/>
    </row>
    <row r="1070" spans="3:4" ht="12.75">
      <c r="C1070" s="21"/>
      <c r="D1070" s="21"/>
    </row>
    <row r="1071" spans="3:4" ht="12.75">
      <c r="C1071" s="21"/>
      <c r="D1071" s="21"/>
    </row>
    <row r="1072" spans="3:4" ht="12.75">
      <c r="C1072" s="21"/>
      <c r="D1072" s="21"/>
    </row>
    <row r="1073" spans="3:4" ht="12.75">
      <c r="C1073" s="21"/>
      <c r="D1073" s="21"/>
    </row>
    <row r="1074" spans="3:4" ht="12.75">
      <c r="C1074" s="21"/>
      <c r="D1074" s="21"/>
    </row>
    <row r="1075" spans="3:4" ht="12.75">
      <c r="C1075" s="21"/>
      <c r="D1075" s="21"/>
    </row>
    <row r="1076" spans="3:4" ht="12.75">
      <c r="C1076" s="21"/>
      <c r="D1076" s="21"/>
    </row>
    <row r="1077" spans="3:4" ht="12.75">
      <c r="C1077" s="21"/>
      <c r="D1077" s="21"/>
    </row>
    <row r="1078" spans="3:4" ht="12.75">
      <c r="C1078" s="21"/>
      <c r="D1078" s="21"/>
    </row>
    <row r="1079" spans="3:4" ht="12.75">
      <c r="C1079" s="21"/>
      <c r="D1079" s="21"/>
    </row>
    <row r="1080" spans="3:4" ht="12.75">
      <c r="C1080" s="21"/>
      <c r="D1080" s="21"/>
    </row>
    <row r="1081" spans="3:4" ht="12.75">
      <c r="C1081" s="21"/>
      <c r="D1081" s="21"/>
    </row>
    <row r="1082" spans="3:4" ht="12.75">
      <c r="C1082" s="21"/>
      <c r="D1082" s="21"/>
    </row>
    <row r="1083" spans="3:4" ht="12.75">
      <c r="C1083" s="21"/>
      <c r="D1083" s="21"/>
    </row>
    <row r="1084" spans="3:4" ht="12.75">
      <c r="C1084" s="21"/>
      <c r="D1084" s="21"/>
    </row>
    <row r="1085" spans="3:4" ht="12.75">
      <c r="C1085" s="21"/>
      <c r="D1085" s="21"/>
    </row>
    <row r="1086" spans="3:4" ht="12.75">
      <c r="C1086" s="21"/>
      <c r="D1086" s="21"/>
    </row>
    <row r="1087" spans="3:4" ht="12.75">
      <c r="C1087" s="21"/>
      <c r="D1087" s="21"/>
    </row>
    <row r="1088" spans="3:4" ht="12.75">
      <c r="C1088" s="21"/>
      <c r="D1088" s="21"/>
    </row>
    <row r="1089" spans="3:4" ht="12.75">
      <c r="C1089" s="21"/>
      <c r="D1089" s="21"/>
    </row>
    <row r="1090" spans="3:4" ht="12.75">
      <c r="C1090" s="21"/>
      <c r="D1090" s="21"/>
    </row>
    <row r="1091" spans="3:4" ht="12.75">
      <c r="C1091" s="21"/>
      <c r="D1091" s="21"/>
    </row>
    <row r="1092" spans="3:4" ht="12.75">
      <c r="C1092" s="21"/>
      <c r="D1092" s="21"/>
    </row>
    <row r="1093" spans="3:4" ht="12.75">
      <c r="C1093" s="21"/>
      <c r="D1093" s="21"/>
    </row>
    <row r="1094" spans="3:4" ht="12.75">
      <c r="C1094" s="21"/>
      <c r="D1094" s="21"/>
    </row>
    <row r="1095" spans="3:4" ht="12.75">
      <c r="C1095" s="21"/>
      <c r="D1095" s="21"/>
    </row>
    <row r="1096" spans="3:4" ht="12.75">
      <c r="C1096" s="21"/>
      <c r="D1096" s="21"/>
    </row>
    <row r="1097" spans="3:4" ht="12.75">
      <c r="C1097" s="21"/>
      <c r="D1097" s="21"/>
    </row>
    <row r="1098" spans="3:4" ht="12.75">
      <c r="C1098" s="21"/>
      <c r="D1098" s="21"/>
    </row>
    <row r="1099" spans="3:4" ht="12.75">
      <c r="C1099" s="21"/>
      <c r="D1099" s="21"/>
    </row>
    <row r="1100" spans="3:4" ht="12.75">
      <c r="C1100" s="21"/>
      <c r="D1100" s="21"/>
    </row>
    <row r="1101" spans="3:4" ht="12.75">
      <c r="C1101" s="21"/>
      <c r="D1101" s="21"/>
    </row>
    <row r="1102" spans="3:4" ht="12.75">
      <c r="C1102" s="21"/>
      <c r="D1102" s="21"/>
    </row>
    <row r="1103" spans="3:4" ht="12.75">
      <c r="C1103" s="21"/>
      <c r="D1103" s="21"/>
    </row>
    <row r="1104" spans="3:4" ht="12.75">
      <c r="C1104" s="21"/>
      <c r="D1104" s="21"/>
    </row>
    <row r="1105" spans="3:4" ht="12.75">
      <c r="C1105" s="21"/>
      <c r="D1105" s="21"/>
    </row>
    <row r="1106" spans="3:4" ht="12.75">
      <c r="C1106" s="21"/>
      <c r="D1106" s="21"/>
    </row>
    <row r="1107" spans="3:4" ht="12.75">
      <c r="C1107" s="21"/>
      <c r="D1107" s="21"/>
    </row>
    <row r="1108" spans="3:4" ht="12.75">
      <c r="C1108" s="21"/>
      <c r="D1108" s="21"/>
    </row>
    <row r="1109" spans="3:4" ht="12.75">
      <c r="C1109" s="21"/>
      <c r="D1109" s="21"/>
    </row>
    <row r="1110" spans="3:4" ht="12.75">
      <c r="C1110" s="21"/>
      <c r="D1110" s="21"/>
    </row>
    <row r="1111" spans="3:4" ht="12.75">
      <c r="C1111" s="21"/>
      <c r="D1111" s="21"/>
    </row>
    <row r="1112" spans="3:4" ht="12.75">
      <c r="C1112" s="21"/>
      <c r="D1112" s="21"/>
    </row>
    <row r="1113" spans="3:4" ht="12.75">
      <c r="C1113" s="21"/>
      <c r="D1113" s="21"/>
    </row>
    <row r="1114" spans="3:4" ht="12.75">
      <c r="C1114" s="21"/>
      <c r="D1114" s="21"/>
    </row>
    <row r="1115" spans="3:4" ht="12.75">
      <c r="C1115" s="21"/>
      <c r="D1115" s="21"/>
    </row>
    <row r="1116" spans="3:4" ht="12.75">
      <c r="C1116" s="21"/>
      <c r="D1116" s="21"/>
    </row>
    <row r="1117" spans="3:4" ht="12.75">
      <c r="C1117" s="21"/>
      <c r="D1117" s="21"/>
    </row>
    <row r="1118" spans="3:4" ht="12.75">
      <c r="C1118" s="21"/>
      <c r="D1118" s="21"/>
    </row>
    <row r="1119" spans="3:4" ht="12.75">
      <c r="C1119" s="21"/>
      <c r="D1119" s="21"/>
    </row>
    <row r="1120" spans="3:4" ht="12.75">
      <c r="C1120" s="21"/>
      <c r="D1120" s="21"/>
    </row>
    <row r="1121" spans="3:4" ht="12.75">
      <c r="C1121" s="21"/>
      <c r="D1121" s="21"/>
    </row>
    <row r="1122" spans="3:4" ht="12.75">
      <c r="C1122" s="21"/>
      <c r="D1122" s="21"/>
    </row>
    <row r="1123" spans="3:4" ht="12.75">
      <c r="C1123" s="21"/>
      <c r="D1123" s="21"/>
    </row>
    <row r="1124" spans="3:4" ht="12.75">
      <c r="C1124" s="21"/>
      <c r="D1124" s="21"/>
    </row>
    <row r="1125" spans="3:4" ht="12.75">
      <c r="C1125" s="21"/>
      <c r="D1125" s="21"/>
    </row>
    <row r="1126" spans="3:4" ht="12.75">
      <c r="C1126" s="21"/>
      <c r="D1126" s="21"/>
    </row>
    <row r="1127" spans="3:4" ht="12.75">
      <c r="C1127" s="21"/>
      <c r="D1127" s="21"/>
    </row>
    <row r="1128" spans="3:4" ht="12.75">
      <c r="C1128" s="21"/>
      <c r="D1128" s="21"/>
    </row>
    <row r="1129" spans="3:4" ht="12.75">
      <c r="C1129" s="21"/>
      <c r="D1129" s="21"/>
    </row>
    <row r="1130" spans="3:4" ht="12.75">
      <c r="C1130" s="21"/>
      <c r="D1130" s="21"/>
    </row>
    <row r="1131" spans="3:4" ht="12.75">
      <c r="C1131" s="21"/>
      <c r="D1131" s="21"/>
    </row>
    <row r="1132" spans="3:4" ht="12.75">
      <c r="C1132" s="21"/>
      <c r="D1132" s="21"/>
    </row>
    <row r="1133" spans="3:4" ht="12.75">
      <c r="C1133" s="21"/>
      <c r="D1133" s="21"/>
    </row>
    <row r="1134" spans="3:4" ht="12.75">
      <c r="C1134" s="21"/>
      <c r="D1134" s="21"/>
    </row>
    <row r="1135" spans="3:4" ht="12.75">
      <c r="C1135" s="21"/>
      <c r="D1135" s="21"/>
    </row>
    <row r="1136" spans="3:4" ht="12.75">
      <c r="C1136" s="21"/>
      <c r="D1136" s="21"/>
    </row>
    <row r="1137" spans="3:4" ht="12.75">
      <c r="C1137" s="21"/>
      <c r="D1137" s="21"/>
    </row>
    <row r="1138" spans="3:4" ht="12.75">
      <c r="C1138" s="21"/>
      <c r="D1138" s="21"/>
    </row>
    <row r="1139" spans="3:4" ht="12.75">
      <c r="C1139" s="21"/>
      <c r="D1139" s="21"/>
    </row>
    <row r="1140" spans="3:4" ht="12.75">
      <c r="C1140" s="21"/>
      <c r="D1140" s="21"/>
    </row>
    <row r="1141" spans="3:4" ht="12.75">
      <c r="C1141" s="21"/>
      <c r="D1141" s="21"/>
    </row>
    <row r="1142" spans="3:4" ht="12.75">
      <c r="C1142" s="21"/>
      <c r="D1142" s="21"/>
    </row>
    <row r="1143" spans="3:4" ht="12.75">
      <c r="C1143" s="21"/>
      <c r="D1143" s="21"/>
    </row>
    <row r="1144" spans="3:4" ht="12.75">
      <c r="C1144" s="21"/>
      <c r="D1144" s="21"/>
    </row>
    <row r="1145" spans="3:4" ht="12.75">
      <c r="C1145" s="21"/>
      <c r="D1145" s="21"/>
    </row>
    <row r="1146" spans="3:4" ht="12.75">
      <c r="C1146" s="21"/>
      <c r="D1146" s="21"/>
    </row>
    <row r="1147" spans="3:4" ht="12.75">
      <c r="C1147" s="21"/>
      <c r="D1147" s="21"/>
    </row>
    <row r="1148" spans="3:4" ht="12.75">
      <c r="C1148" s="21"/>
      <c r="D1148" s="21"/>
    </row>
    <row r="1149" spans="3:4" ht="12.75">
      <c r="C1149" s="21"/>
      <c r="D1149" s="21"/>
    </row>
    <row r="1150" spans="3:4" ht="12.75">
      <c r="C1150" s="21"/>
      <c r="D1150" s="21"/>
    </row>
    <row r="1151" spans="3:4" ht="12.75">
      <c r="C1151" s="21"/>
      <c r="D1151" s="21"/>
    </row>
    <row r="1152" spans="3:4" ht="12.75">
      <c r="C1152" s="21"/>
      <c r="D1152" s="21"/>
    </row>
    <row r="1153" spans="3:4" ht="12.75">
      <c r="C1153" s="21"/>
      <c r="D1153" s="21"/>
    </row>
    <row r="1154" spans="3:4" ht="12.75">
      <c r="C1154" s="21"/>
      <c r="D1154" s="21"/>
    </row>
    <row r="1155" spans="3:4" ht="12.75">
      <c r="C1155" s="21"/>
      <c r="D1155" s="21"/>
    </row>
    <row r="1156" spans="3:4" ht="12.75">
      <c r="C1156" s="21"/>
      <c r="D1156" s="21"/>
    </row>
    <row r="1157" spans="3:4" ht="12.75">
      <c r="C1157" s="21"/>
      <c r="D1157" s="21"/>
    </row>
    <row r="1158" spans="3:4" ht="12.75">
      <c r="C1158" s="21"/>
      <c r="D1158" s="21"/>
    </row>
    <row r="1159" spans="3:4" ht="12.75">
      <c r="C1159" s="21"/>
      <c r="D1159" s="21"/>
    </row>
    <row r="1160" spans="3:4" ht="12.75">
      <c r="C1160" s="21"/>
      <c r="D1160" s="21"/>
    </row>
    <row r="1161" spans="3:4" ht="12.75">
      <c r="C1161" s="21"/>
      <c r="D1161" s="21"/>
    </row>
    <row r="1162" spans="3:4" ht="12.75">
      <c r="C1162" s="21"/>
      <c r="D1162" s="21"/>
    </row>
    <row r="1163" spans="3:4" ht="12.75">
      <c r="C1163" s="21"/>
      <c r="D1163" s="21"/>
    </row>
    <row r="1164" spans="3:4" ht="12.75">
      <c r="C1164" s="21"/>
      <c r="D1164" s="21"/>
    </row>
    <row r="1165" spans="3:4" ht="12.75">
      <c r="C1165" s="21"/>
      <c r="D1165" s="21"/>
    </row>
    <row r="1166" spans="3:4" ht="12.75">
      <c r="C1166" s="21"/>
      <c r="D1166" s="21"/>
    </row>
    <row r="1167" spans="3:4" ht="12.75">
      <c r="C1167" s="21"/>
      <c r="D1167" s="21"/>
    </row>
    <row r="1168" spans="3:4" ht="12.75">
      <c r="C1168" s="21"/>
      <c r="D1168" s="21"/>
    </row>
    <row r="1169" spans="3:4" ht="12.75">
      <c r="C1169" s="21"/>
      <c r="D1169" s="21"/>
    </row>
    <row r="1170" spans="3:4" ht="12.75">
      <c r="C1170" s="21"/>
      <c r="D1170" s="21"/>
    </row>
    <row r="1171" spans="3:4" ht="12.75">
      <c r="C1171" s="21"/>
      <c r="D1171" s="21"/>
    </row>
    <row r="1172" spans="3:4" ht="12.75">
      <c r="C1172" s="21"/>
      <c r="D1172" s="21"/>
    </row>
    <row r="1173" spans="3:4" ht="12.75">
      <c r="C1173" s="21"/>
      <c r="D1173" s="21"/>
    </row>
    <row r="1174" spans="3:4" ht="12.75">
      <c r="C1174" s="21"/>
      <c r="D1174" s="21"/>
    </row>
    <row r="1175" spans="3:4" ht="12.75">
      <c r="C1175" s="21"/>
      <c r="D1175" s="21"/>
    </row>
    <row r="1176" spans="3:4" ht="12.75">
      <c r="C1176" s="21"/>
      <c r="D1176" s="21"/>
    </row>
    <row r="1177" spans="3:4" ht="12.75">
      <c r="C1177" s="21"/>
      <c r="D1177" s="21"/>
    </row>
    <row r="1178" spans="3:4" ht="12.75">
      <c r="C1178" s="21"/>
      <c r="D1178" s="21"/>
    </row>
    <row r="1179" spans="3:4" ht="12.75">
      <c r="C1179" s="21"/>
      <c r="D1179" s="21"/>
    </row>
    <row r="1180" spans="3:4" ht="12.75">
      <c r="C1180" s="21"/>
      <c r="D1180" s="21"/>
    </row>
    <row r="1181" spans="3:4" ht="12.75">
      <c r="C1181" s="21"/>
      <c r="D1181" s="21"/>
    </row>
    <row r="1182" spans="3:4" ht="12.75">
      <c r="C1182" s="21"/>
      <c r="D1182" s="21"/>
    </row>
    <row r="1183" spans="3:4" ht="12.75">
      <c r="C1183" s="21"/>
      <c r="D1183" s="21"/>
    </row>
    <row r="1184" spans="3:4" ht="12.75">
      <c r="C1184" s="21"/>
      <c r="D1184" s="21"/>
    </row>
    <row r="1185" spans="3:4" ht="12.75">
      <c r="C1185" s="21"/>
      <c r="D1185" s="21"/>
    </row>
    <row r="1186" spans="3:4" ht="12.75">
      <c r="C1186" s="21"/>
      <c r="D1186" s="21"/>
    </row>
    <row r="1187" spans="3:4" ht="12.75">
      <c r="C1187" s="21"/>
      <c r="D1187" s="21"/>
    </row>
    <row r="1188" spans="3:4" ht="12.75">
      <c r="C1188" s="21"/>
      <c r="D1188" s="21"/>
    </row>
    <row r="1189" spans="3:4" ht="12.75">
      <c r="C1189" s="21"/>
      <c r="D1189" s="21"/>
    </row>
    <row r="1190" spans="3:4" ht="12.75">
      <c r="C1190" s="21"/>
      <c r="D1190" s="21"/>
    </row>
    <row r="1191" spans="3:4" ht="12.75">
      <c r="C1191" s="21"/>
      <c r="D1191" s="21"/>
    </row>
    <row r="1192" spans="3:4" ht="12.75">
      <c r="C1192" s="21"/>
      <c r="D1192" s="21"/>
    </row>
    <row r="1193" spans="3:4" ht="12.75">
      <c r="C1193" s="21"/>
      <c r="D1193" s="21"/>
    </row>
    <row r="1194" spans="3:4" ht="12.75">
      <c r="C1194" s="21"/>
      <c r="D1194" s="21"/>
    </row>
    <row r="1195" spans="3:4" ht="12.75">
      <c r="C1195" s="21"/>
      <c r="D1195" s="21"/>
    </row>
    <row r="1196" spans="3:4" ht="12.75">
      <c r="C1196" s="21"/>
      <c r="D1196" s="21"/>
    </row>
    <row r="1197" spans="3:4" ht="12.75">
      <c r="C1197" s="21"/>
      <c r="D1197" s="21"/>
    </row>
    <row r="1198" spans="3:4" ht="12.75">
      <c r="C1198" s="21"/>
      <c r="D1198" s="21"/>
    </row>
    <row r="1199" spans="3:4" ht="12.75">
      <c r="C1199" s="21"/>
      <c r="D1199" s="21"/>
    </row>
    <row r="1200" spans="3:4" ht="12.75">
      <c r="C1200" s="21"/>
      <c r="D1200" s="21"/>
    </row>
    <row r="1201" spans="3:4" ht="12.75">
      <c r="C1201" s="21"/>
      <c r="D1201" s="21"/>
    </row>
    <row r="1202" spans="3:4" ht="12.75">
      <c r="C1202" s="21"/>
      <c r="D1202" s="21"/>
    </row>
    <row r="1203" spans="3:4" ht="12.75">
      <c r="C1203" s="21"/>
      <c r="D1203" s="21"/>
    </row>
    <row r="1204" spans="3:4" ht="12.75">
      <c r="C1204" s="21"/>
      <c r="D1204" s="21"/>
    </row>
    <row r="1205" spans="3:4" ht="12.75">
      <c r="C1205" s="21"/>
      <c r="D1205" s="21"/>
    </row>
    <row r="1206" spans="3:4" ht="12.75">
      <c r="C1206" s="21"/>
      <c r="D1206" s="21"/>
    </row>
    <row r="1207" spans="3:4" ht="12.75">
      <c r="C1207" s="21"/>
      <c r="D1207" s="21"/>
    </row>
    <row r="1208" spans="3:4" ht="12.75">
      <c r="C1208" s="21"/>
      <c r="D1208" s="21"/>
    </row>
    <row r="1209" spans="3:4" ht="12.75">
      <c r="C1209" s="21"/>
      <c r="D1209" s="21"/>
    </row>
    <row r="1210" spans="3:4" ht="12.75">
      <c r="C1210" s="21"/>
      <c r="D1210" s="21"/>
    </row>
    <row r="1211" spans="3:4" ht="12.75">
      <c r="C1211" s="21"/>
      <c r="D1211" s="21"/>
    </row>
    <row r="1212" spans="3:4" ht="12.75">
      <c r="C1212" s="21"/>
      <c r="D1212" s="21"/>
    </row>
    <row r="1213" spans="3:4" ht="12.75">
      <c r="C1213" s="21"/>
      <c r="D1213" s="21"/>
    </row>
    <row r="1214" spans="3:4" ht="12.75">
      <c r="C1214" s="21"/>
      <c r="D1214" s="21"/>
    </row>
    <row r="1215" spans="3:4" ht="12.75">
      <c r="C1215" s="21"/>
      <c r="D1215" s="21"/>
    </row>
    <row r="1216" spans="3:4" ht="12.75">
      <c r="C1216" s="21"/>
      <c r="D1216" s="21"/>
    </row>
    <row r="1217" spans="3:4" ht="12.75">
      <c r="C1217" s="21"/>
      <c r="D1217" s="21"/>
    </row>
    <row r="1218" spans="3:4" ht="12.75">
      <c r="C1218" s="21"/>
      <c r="D1218" s="21"/>
    </row>
    <row r="1219" spans="3:4" ht="12.75">
      <c r="C1219" s="21"/>
      <c r="D1219" s="21"/>
    </row>
    <row r="1220" spans="3:4" ht="12.75">
      <c r="C1220" s="21"/>
      <c r="D1220" s="21"/>
    </row>
    <row r="1221" spans="3:4" ht="12.75">
      <c r="C1221" s="21"/>
      <c r="D1221" s="21"/>
    </row>
    <row r="1222" spans="3:4" ht="12.75">
      <c r="C1222" s="21"/>
      <c r="D1222" s="21"/>
    </row>
    <row r="1223" spans="3:4" ht="12.75">
      <c r="C1223" s="21"/>
      <c r="D1223" s="21"/>
    </row>
    <row r="1224" spans="3:4" ht="12.75">
      <c r="C1224" s="21"/>
      <c r="D1224" s="21"/>
    </row>
    <row r="1225" spans="3:4" ht="12.75">
      <c r="C1225" s="21"/>
      <c r="D1225" s="21"/>
    </row>
    <row r="1226" spans="3:4" ht="12.75">
      <c r="C1226" s="21"/>
      <c r="D1226" s="21"/>
    </row>
    <row r="1227" spans="3:4" ht="12.75">
      <c r="C1227" s="21"/>
      <c r="D1227" s="21"/>
    </row>
    <row r="1228" spans="3:4" ht="12.75">
      <c r="C1228" s="21"/>
      <c r="D1228" s="21"/>
    </row>
    <row r="1229" spans="3:4" ht="12.75">
      <c r="C1229" s="21"/>
      <c r="D1229" s="21"/>
    </row>
    <row r="1230" spans="3:4" ht="12.75">
      <c r="C1230" s="21"/>
      <c r="D1230" s="21"/>
    </row>
    <row r="1231" spans="3:4" ht="12.75">
      <c r="C1231" s="21"/>
      <c r="D1231" s="21"/>
    </row>
    <row r="1232" spans="3:4" ht="12.75">
      <c r="C1232" s="21"/>
      <c r="D1232" s="21"/>
    </row>
    <row r="1233" spans="3:4" ht="12.75">
      <c r="C1233" s="21"/>
      <c r="D1233" s="21"/>
    </row>
    <row r="1234" spans="3:4" ht="12.75">
      <c r="C1234" s="21"/>
      <c r="D1234" s="21"/>
    </row>
    <row r="1235" spans="3:4" ht="12.75">
      <c r="C1235" s="21"/>
      <c r="D1235" s="21"/>
    </row>
    <row r="1236" spans="3:4" ht="12.75">
      <c r="C1236" s="21"/>
      <c r="D1236" s="21"/>
    </row>
    <row r="1237" spans="3:4" ht="12.75">
      <c r="C1237" s="21"/>
      <c r="D1237" s="21"/>
    </row>
    <row r="1238" spans="3:4" ht="12.75">
      <c r="C1238" s="21"/>
      <c r="D1238" s="21"/>
    </row>
    <row r="1239" spans="3:4" ht="12.75">
      <c r="C1239" s="21"/>
      <c r="D1239" s="21"/>
    </row>
    <row r="1240" spans="3:4" ht="12.75">
      <c r="C1240" s="21"/>
      <c r="D1240" s="21"/>
    </row>
    <row r="1241" spans="3:4" ht="12.75">
      <c r="C1241" s="21"/>
      <c r="D1241" s="21"/>
    </row>
    <row r="1242" spans="3:4" ht="12.75">
      <c r="C1242" s="21"/>
      <c r="D1242" s="21"/>
    </row>
    <row r="1243" spans="3:4" ht="12.75">
      <c r="C1243" s="21"/>
      <c r="D1243" s="21"/>
    </row>
    <row r="1244" spans="3:4" ht="12.75">
      <c r="C1244" s="21"/>
      <c r="D1244" s="21"/>
    </row>
    <row r="1245" spans="3:4" ht="12.75">
      <c r="C1245" s="21"/>
      <c r="D1245" s="21"/>
    </row>
    <row r="1246" spans="3:4" ht="12.75">
      <c r="C1246" s="21"/>
      <c r="D1246" s="21"/>
    </row>
    <row r="1247" spans="3:4" ht="12.75">
      <c r="C1247" s="21"/>
      <c r="D1247" s="21"/>
    </row>
    <row r="1248" spans="3:4" ht="12.75">
      <c r="C1248" s="21"/>
      <c r="D1248" s="21"/>
    </row>
    <row r="1249" spans="3:4" ht="12.75">
      <c r="C1249" s="21"/>
      <c r="D1249" s="21"/>
    </row>
    <row r="1250" spans="3:4" ht="12.75">
      <c r="C1250" s="21"/>
      <c r="D1250" s="21"/>
    </row>
    <row r="1251" spans="3:4" ht="12.75">
      <c r="C1251" s="21"/>
      <c r="D1251" s="21"/>
    </row>
    <row r="1252" spans="3:4" ht="12.75">
      <c r="C1252" s="21"/>
      <c r="D1252" s="21"/>
    </row>
    <row r="1253" spans="3:4" ht="12.75">
      <c r="C1253" s="21"/>
      <c r="D1253" s="21"/>
    </row>
    <row r="1254" spans="3:4" ht="12.75">
      <c r="C1254" s="21"/>
      <c r="D1254" s="21"/>
    </row>
    <row r="1255" spans="3:4" ht="12.75">
      <c r="C1255" s="21"/>
      <c r="D1255" s="21"/>
    </row>
    <row r="1256" spans="3:4" ht="12.75">
      <c r="C1256" s="21"/>
      <c r="D1256" s="21"/>
    </row>
    <row r="1257" spans="3:4" ht="12.75">
      <c r="C1257" s="21"/>
      <c r="D1257" s="21"/>
    </row>
    <row r="1258" spans="3:4" ht="12.75">
      <c r="C1258" s="21"/>
      <c r="D1258" s="21"/>
    </row>
    <row r="1259" spans="3:4" ht="12.75">
      <c r="C1259" s="21"/>
      <c r="D1259" s="21"/>
    </row>
    <row r="1260" spans="3:4" ht="12.75">
      <c r="C1260" s="21"/>
      <c r="D1260" s="21"/>
    </row>
    <row r="1261" spans="3:4" ht="12.75">
      <c r="C1261" s="21"/>
      <c r="D1261" s="21"/>
    </row>
    <row r="1262" spans="3:4" ht="12.75">
      <c r="C1262" s="21"/>
      <c r="D1262" s="21"/>
    </row>
    <row r="1263" spans="3:4" ht="12.75">
      <c r="C1263" s="21"/>
      <c r="D1263" s="21"/>
    </row>
    <row r="1264" spans="3:4" ht="12.75">
      <c r="C1264" s="21"/>
      <c r="D1264" s="21"/>
    </row>
    <row r="1265" spans="3:4" ht="12.75">
      <c r="C1265" s="21"/>
      <c r="D1265" s="21"/>
    </row>
    <row r="1266" spans="3:4" ht="12.75">
      <c r="C1266" s="21"/>
      <c r="D1266" s="21"/>
    </row>
    <row r="1267" spans="3:4" ht="12.75">
      <c r="C1267" s="21"/>
      <c r="D1267" s="21"/>
    </row>
    <row r="1268" spans="3:4" ht="12.75">
      <c r="C1268" s="21"/>
      <c r="D1268" s="21"/>
    </row>
    <row r="1269" spans="3:4" ht="12.75">
      <c r="C1269" s="21"/>
      <c r="D1269" s="21"/>
    </row>
    <row r="1270" spans="3:4" ht="12.75">
      <c r="C1270" s="21"/>
      <c r="D1270" s="21"/>
    </row>
    <row r="1271" spans="3:4" ht="12.75">
      <c r="C1271" s="21"/>
      <c r="D1271" s="21"/>
    </row>
    <row r="1272" spans="3:4" ht="12.75">
      <c r="C1272" s="21"/>
      <c r="D1272" s="21"/>
    </row>
    <row r="1273" spans="3:4" ht="12.75">
      <c r="C1273" s="21"/>
      <c r="D1273" s="21"/>
    </row>
    <row r="1274" spans="3:4" ht="12.75">
      <c r="C1274" s="21"/>
      <c r="D1274" s="21"/>
    </row>
    <row r="1275" spans="3:4" ht="12.75">
      <c r="C1275" s="21"/>
      <c r="D1275" s="21"/>
    </row>
    <row r="1276" spans="3:4" ht="12.75">
      <c r="C1276" s="21"/>
      <c r="D1276" s="21"/>
    </row>
    <row r="1277" spans="3:4" ht="12.75">
      <c r="C1277" s="21"/>
      <c r="D1277" s="21"/>
    </row>
    <row r="1278" spans="3:4" ht="12.75">
      <c r="C1278" s="21"/>
      <c r="D1278" s="21"/>
    </row>
    <row r="1279" spans="3:4" ht="12.75">
      <c r="C1279" s="21"/>
      <c r="D1279" s="21"/>
    </row>
    <row r="1280" spans="3:4" ht="12.75">
      <c r="C1280" s="21"/>
      <c r="D1280" s="21"/>
    </row>
    <row r="1281" spans="3:4" ht="12.75">
      <c r="C1281" s="21"/>
      <c r="D1281" s="21"/>
    </row>
    <row r="1282" spans="3:4" ht="12.75">
      <c r="C1282" s="21"/>
      <c r="D1282" s="21"/>
    </row>
    <row r="1283" spans="3:4" ht="12.75">
      <c r="C1283" s="21"/>
      <c r="D1283" s="21"/>
    </row>
    <row r="1284" spans="3:4" ht="12.75">
      <c r="C1284" s="21"/>
      <c r="D1284" s="21"/>
    </row>
    <row r="1285" spans="3:4" ht="12.75">
      <c r="C1285" s="21"/>
      <c r="D1285" s="21"/>
    </row>
    <row r="1286" spans="3:4" ht="12.75">
      <c r="C1286" s="21"/>
      <c r="D1286" s="21"/>
    </row>
    <row r="1287" spans="3:4" ht="12.75">
      <c r="C1287" s="21"/>
      <c r="D1287" s="21"/>
    </row>
    <row r="1288" spans="3:4" ht="12.75">
      <c r="C1288" s="21"/>
      <c r="D1288" s="21"/>
    </row>
    <row r="1289" spans="3:4" ht="12.75">
      <c r="C1289" s="21"/>
      <c r="D1289" s="21"/>
    </row>
    <row r="1290" spans="3:4" ht="12.75">
      <c r="C1290" s="21"/>
      <c r="D1290" s="21"/>
    </row>
    <row r="1291" spans="3:4" ht="12.75">
      <c r="C1291" s="21"/>
      <c r="D1291" s="21"/>
    </row>
    <row r="1292" spans="3:4" ht="12.75">
      <c r="C1292" s="21"/>
      <c r="D1292" s="21"/>
    </row>
    <row r="1293" spans="3:4" ht="12.75">
      <c r="C1293" s="21"/>
      <c r="D1293" s="21"/>
    </row>
    <row r="1294" spans="3:4" ht="12.75">
      <c r="C1294" s="21"/>
      <c r="D1294" s="21"/>
    </row>
    <row r="1295" spans="3:4" ht="12.75">
      <c r="C1295" s="21"/>
      <c r="D1295" s="21"/>
    </row>
    <row r="1296" spans="3:4" ht="12.75">
      <c r="C1296" s="21"/>
      <c r="D1296" s="21"/>
    </row>
    <row r="1297" spans="3:4" ht="12.75">
      <c r="C1297" s="21"/>
      <c r="D1297" s="21"/>
    </row>
    <row r="1298" spans="3:4" ht="12.75">
      <c r="C1298" s="21"/>
      <c r="D1298" s="21"/>
    </row>
    <row r="1299" spans="3:4" ht="12.75">
      <c r="C1299" s="21"/>
      <c r="D1299" s="21"/>
    </row>
    <row r="1300" spans="3:4" ht="12.75">
      <c r="C1300" s="21"/>
      <c r="D1300" s="21"/>
    </row>
    <row r="1301" spans="3:4" ht="12.75">
      <c r="C1301" s="21"/>
      <c r="D1301" s="21"/>
    </row>
    <row r="1302" spans="3:4" ht="12.75">
      <c r="C1302" s="21"/>
      <c r="D1302" s="21"/>
    </row>
    <row r="1303" spans="3:4" ht="12.75">
      <c r="C1303" s="21"/>
      <c r="D1303" s="21"/>
    </row>
    <row r="1304" spans="3:4" ht="12.75">
      <c r="C1304" s="21"/>
      <c r="D1304" s="21"/>
    </row>
    <row r="1305" spans="3:4" ht="12.75">
      <c r="C1305" s="21"/>
      <c r="D1305" s="21"/>
    </row>
    <row r="1306" spans="3:4" ht="12.75">
      <c r="C1306" s="21"/>
      <c r="D1306" s="21"/>
    </row>
    <row r="1307" spans="3:4" ht="12.75">
      <c r="C1307" s="21"/>
      <c r="D1307" s="21"/>
    </row>
  </sheetData>
  <sheetProtection sheet="1" scenarios="1"/>
  <mergeCells count="10">
    <mergeCell ref="C13:E13"/>
    <mergeCell ref="A2:B2"/>
    <mergeCell ref="A3:B3"/>
    <mergeCell ref="C2:D2"/>
    <mergeCell ref="C5:D5"/>
    <mergeCell ref="C9:D9"/>
    <mergeCell ref="H2:K2"/>
    <mergeCell ref="H3:K3"/>
    <mergeCell ref="H4:K4"/>
    <mergeCell ref="H5:K5"/>
  </mergeCells>
  <hyperlinks>
    <hyperlink ref="C1" location="Forklaring1" display="Forklaring"/>
  </hyperlinks>
  <printOptions/>
  <pageMargins left="0.82" right="0.81" top="1.1" bottom="1.38" header="0.61" footer="0.7"/>
  <pageSetup fitToHeight="1" fitToWidth="1" horizontalDpi="300" verticalDpi="300" orientation="landscape" paperSize="9" scale="72" r:id="rId2"/>
  <headerFooter alignWithMargins="0">
    <oddHeader>&amp;LHovedstadens Sygehusfællesskab&amp;C&amp;F
&amp;A&amp;RJoint Commision</oddHeader>
  </headerFooter>
  <drawing r:id="rId1"/>
</worksheet>
</file>

<file path=xl/worksheets/sheet3.xml><?xml version="1.0" encoding="utf-8"?>
<worksheet xmlns="http://schemas.openxmlformats.org/spreadsheetml/2006/main" xmlns:r="http://schemas.openxmlformats.org/officeDocument/2006/relationships">
  <sheetPr codeName="Ark7">
    <pageSetUpPr fitToPage="1"/>
  </sheetPr>
  <dimension ref="A1:AL1307"/>
  <sheetViews>
    <sheetView workbookViewId="0" topLeftCell="A1">
      <selection activeCell="C15" sqref="C15"/>
    </sheetView>
  </sheetViews>
  <sheetFormatPr defaultColWidth="9.140625" defaultRowHeight="12.75"/>
  <cols>
    <col min="3" max="3" width="10.8515625" style="0" customWidth="1"/>
    <col min="4" max="4" width="11.57421875" style="0" customWidth="1"/>
    <col min="5" max="5" width="30.7109375" style="0" bestFit="1" customWidth="1"/>
    <col min="6" max="6" width="11.8515625" style="0" bestFit="1" customWidth="1"/>
  </cols>
  <sheetData>
    <row r="1" spans="1:38" ht="15.75" thickBot="1">
      <c r="A1" s="114" t="s">
        <v>117</v>
      </c>
      <c r="B1" s="115"/>
      <c r="C1" s="84" t="s">
        <v>79</v>
      </c>
      <c r="D1" s="98" t="s">
        <v>166</v>
      </c>
      <c r="E1" s="93"/>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5" ht="13.5" thickBot="1">
      <c r="A2" s="116"/>
      <c r="B2" s="117"/>
      <c r="C2" s="112" t="s">
        <v>3</v>
      </c>
      <c r="D2" s="113"/>
      <c r="E2" s="33" t="s">
        <v>38</v>
      </c>
      <c r="F2" s="45">
        <v>3</v>
      </c>
      <c r="G2" s="22"/>
      <c r="H2" s="100" t="s">
        <v>32</v>
      </c>
      <c r="I2" s="101"/>
      <c r="J2" s="101"/>
      <c r="K2" s="102"/>
      <c r="L2" s="22"/>
      <c r="M2" s="1"/>
      <c r="N2" s="1"/>
      <c r="O2" s="1"/>
      <c r="P2" s="1"/>
      <c r="Q2" s="1"/>
      <c r="R2" s="1"/>
      <c r="S2" s="1"/>
      <c r="T2" s="1"/>
      <c r="U2" s="1"/>
      <c r="V2" s="1"/>
      <c r="W2" s="1"/>
      <c r="X2" s="1"/>
      <c r="Y2" s="1"/>
      <c r="Z2" s="1"/>
      <c r="AA2" s="1"/>
      <c r="AB2" s="1"/>
      <c r="AC2" s="1"/>
      <c r="AD2" s="1"/>
      <c r="AE2" s="1"/>
      <c r="AF2" s="1"/>
      <c r="AG2" s="1"/>
      <c r="AH2" s="1"/>
      <c r="AI2" s="1"/>
    </row>
    <row r="3" spans="1:35" ht="13.5" thickBot="1">
      <c r="A3" s="116"/>
      <c r="B3" s="117"/>
      <c r="C3" s="17" t="s">
        <v>4</v>
      </c>
      <c r="D3" s="40">
        <v>7</v>
      </c>
      <c r="E3" s="33" t="s">
        <v>45</v>
      </c>
      <c r="F3" s="46">
        <f>2*(1-NORMSDIST($F$2))</f>
        <v>0.002699934446470875</v>
      </c>
      <c r="G3" s="22"/>
      <c r="H3" s="103" t="s">
        <v>30</v>
      </c>
      <c r="I3" s="104"/>
      <c r="J3" s="104"/>
      <c r="K3" s="105"/>
      <c r="L3" s="22"/>
      <c r="M3" s="1"/>
      <c r="N3" s="1"/>
      <c r="O3" s="1"/>
      <c r="P3" s="1"/>
      <c r="Q3" s="1"/>
      <c r="R3" s="1"/>
      <c r="S3" s="49" t="s">
        <v>34</v>
      </c>
      <c r="T3" s="51"/>
      <c r="U3" s="50" t="s">
        <v>68</v>
      </c>
      <c r="V3" s="51">
        <f>BoerVal/V4</f>
        <v>1.75</v>
      </c>
      <c r="W3" s="1"/>
      <c r="X3" s="1"/>
      <c r="Y3" s="1"/>
      <c r="Z3" s="1"/>
      <c r="AA3" s="1"/>
      <c r="AB3" s="1"/>
      <c r="AC3" s="1"/>
      <c r="AD3" s="1"/>
      <c r="AE3" s="1"/>
      <c r="AF3" s="1"/>
      <c r="AG3" s="1"/>
      <c r="AH3" s="1"/>
      <c r="AI3" s="1"/>
    </row>
    <row r="4" spans="1:35" ht="13.5" customHeight="1" thickBot="1">
      <c r="A4" s="116"/>
      <c r="B4" s="117"/>
      <c r="C4" s="15" t="s">
        <v>2</v>
      </c>
      <c r="D4" s="41">
        <v>2</v>
      </c>
      <c r="E4" s="33" t="s">
        <v>37</v>
      </c>
      <c r="F4" s="32">
        <f>F2*D4</f>
        <v>6</v>
      </c>
      <c r="G4" s="22"/>
      <c r="H4" s="103" t="s">
        <v>31</v>
      </c>
      <c r="I4" s="104"/>
      <c r="J4" s="104"/>
      <c r="K4" s="105"/>
      <c r="L4" s="22"/>
      <c r="M4" s="1"/>
      <c r="N4" s="1"/>
      <c r="O4" s="1"/>
      <c r="P4" s="1"/>
      <c r="Q4" s="1"/>
      <c r="R4" s="1"/>
      <c r="S4" s="2"/>
      <c r="T4" s="3"/>
      <c r="U4" s="7" t="s">
        <v>67</v>
      </c>
      <c r="V4" s="5">
        <f>D4*D4</f>
        <v>4</v>
      </c>
      <c r="W4" s="1"/>
      <c r="X4" s="1"/>
      <c r="Y4" s="1"/>
      <c r="Z4" s="1"/>
      <c r="AA4" s="1"/>
      <c r="AB4" s="1"/>
      <c r="AC4" s="1"/>
      <c r="AD4" s="1"/>
      <c r="AE4" s="1"/>
      <c r="AF4" s="1"/>
      <c r="AG4" s="1"/>
      <c r="AH4" s="1"/>
      <c r="AI4" s="1"/>
    </row>
    <row r="5" spans="1:35" ht="13.5" thickBot="1">
      <c r="A5" s="118" t="s">
        <v>118</v>
      </c>
      <c r="B5" s="115"/>
      <c r="C5" s="112" t="s">
        <v>26</v>
      </c>
      <c r="D5" s="113"/>
      <c r="E5" s="34" t="s">
        <v>39</v>
      </c>
      <c r="F5" s="90">
        <f>GammaDistInvAlpha(1-0.5*$F$3,BoerVal*$V$3)/$V$3</f>
        <v>2.146507294263159</v>
      </c>
      <c r="G5" s="91"/>
      <c r="H5" s="106" t="s">
        <v>33</v>
      </c>
      <c r="I5" s="107"/>
      <c r="J5" s="107"/>
      <c r="K5" s="108"/>
      <c r="L5" s="22"/>
      <c r="M5" s="1"/>
      <c r="N5" s="1"/>
      <c r="O5" s="1"/>
      <c r="P5" s="1"/>
      <c r="Q5" s="1"/>
      <c r="R5" s="1"/>
      <c r="S5" s="2">
        <f>$I$9-$I$8</f>
        <v>95</v>
      </c>
      <c r="T5" s="3"/>
      <c r="U5" s="1"/>
      <c r="V5" s="1"/>
      <c r="W5" s="1"/>
      <c r="X5" s="1"/>
      <c r="Y5" s="1"/>
      <c r="Z5" s="1"/>
      <c r="AA5" s="1"/>
      <c r="AB5" s="1"/>
      <c r="AC5" s="1"/>
      <c r="AD5" s="1"/>
      <c r="AE5" s="1"/>
      <c r="AF5" s="1"/>
      <c r="AG5" s="1"/>
      <c r="AH5" s="1"/>
      <c r="AI5" s="1"/>
    </row>
    <row r="6" spans="1:35" ht="13.5" thickBot="1">
      <c r="A6" s="119"/>
      <c r="B6" s="120"/>
      <c r="C6" s="17" t="s">
        <v>27</v>
      </c>
      <c r="D6" s="95">
        <v>8</v>
      </c>
      <c r="E6" s="35" t="s">
        <v>40</v>
      </c>
      <c r="F6" s="90">
        <f>GammaDistInvAlpha(0.5*$F$3,BoerVal*$V$3)/$V$3</f>
        <v>13.985765021246591</v>
      </c>
      <c r="G6" s="91"/>
      <c r="H6" s="1"/>
      <c r="I6" s="1"/>
      <c r="J6" s="22"/>
      <c r="K6" s="1"/>
      <c r="L6" s="1"/>
      <c r="M6" s="1"/>
      <c r="N6" s="1"/>
      <c r="O6" s="1"/>
      <c r="P6" s="1"/>
      <c r="Q6" s="1"/>
      <c r="R6" s="1"/>
      <c r="S6" s="2"/>
      <c r="T6" s="3"/>
      <c r="U6" s="1"/>
      <c r="V6" s="1"/>
      <c r="W6" s="1"/>
      <c r="X6" s="1"/>
      <c r="Y6" s="1"/>
      <c r="Z6" s="1"/>
      <c r="AA6" s="1"/>
      <c r="AB6" s="1"/>
      <c r="AC6" s="1"/>
      <c r="AD6" s="1"/>
      <c r="AE6" s="1"/>
      <c r="AF6" s="1"/>
      <c r="AG6" s="1"/>
      <c r="AH6" s="1"/>
      <c r="AI6" s="1"/>
    </row>
    <row r="7" spans="1:35" ht="13.5" thickBot="1">
      <c r="A7" s="1"/>
      <c r="B7" s="1"/>
      <c r="C7" s="96" t="s">
        <v>28</v>
      </c>
      <c r="D7" s="40">
        <v>6</v>
      </c>
      <c r="E7" s="38" t="s">
        <v>41</v>
      </c>
      <c r="F7" s="63"/>
      <c r="G7" s="22"/>
      <c r="H7" s="6"/>
      <c r="I7" s="8" t="s">
        <v>0</v>
      </c>
      <c r="J7" s="8" t="s">
        <v>1</v>
      </c>
      <c r="K7" s="1"/>
      <c r="L7" s="1"/>
      <c r="M7" s="1"/>
      <c r="N7" s="1"/>
      <c r="O7" s="1"/>
      <c r="P7" s="1"/>
      <c r="Q7" s="1"/>
      <c r="R7" s="1"/>
      <c r="S7" s="2">
        <f>$I$8</f>
        <v>5</v>
      </c>
      <c r="T7" s="3">
        <f>$D$3</f>
        <v>7</v>
      </c>
      <c r="U7" s="1"/>
      <c r="V7" s="1"/>
      <c r="W7" s="1"/>
      <c r="X7" s="1"/>
      <c r="Y7" s="1"/>
      <c r="Z7" s="1"/>
      <c r="AA7" s="1"/>
      <c r="AB7" s="1"/>
      <c r="AC7" s="1"/>
      <c r="AD7" s="1"/>
      <c r="AE7" s="1"/>
      <c r="AF7" s="1"/>
      <c r="AG7" s="1"/>
      <c r="AH7" s="1"/>
      <c r="AI7" s="1"/>
    </row>
    <row r="8" spans="1:35" ht="13.5" thickBot="1">
      <c r="A8" s="1"/>
      <c r="B8" s="1"/>
      <c r="C8" s="15" t="s">
        <v>151</v>
      </c>
      <c r="D8" s="41">
        <v>8</v>
      </c>
      <c r="E8" s="39" t="s">
        <v>42</v>
      </c>
      <c r="F8" s="23"/>
      <c r="G8" s="23"/>
      <c r="H8" s="3" t="s">
        <v>7</v>
      </c>
      <c r="I8" s="1">
        <f>MIN(C$15:C$1011)</f>
        <v>5</v>
      </c>
      <c r="J8" s="1">
        <f>MIN(D$15:D$1011)</f>
        <v>4</v>
      </c>
      <c r="K8" s="1"/>
      <c r="L8" s="1"/>
      <c r="M8" s="1"/>
      <c r="N8" s="1"/>
      <c r="O8" s="1"/>
      <c r="P8" s="1"/>
      <c r="Q8" s="1"/>
      <c r="R8" s="1"/>
      <c r="S8" s="2">
        <f>$I$9</f>
        <v>100</v>
      </c>
      <c r="T8" s="3">
        <f>T7</f>
        <v>7</v>
      </c>
      <c r="U8" s="1"/>
      <c r="V8" s="1"/>
      <c r="W8" s="1"/>
      <c r="X8" s="1"/>
      <c r="Y8" s="1"/>
      <c r="Z8" s="1"/>
      <c r="AA8" s="1"/>
      <c r="AB8" s="1"/>
      <c r="AC8" s="1"/>
      <c r="AD8" s="1"/>
      <c r="AE8" s="1"/>
      <c r="AF8" s="1"/>
      <c r="AG8" s="1"/>
      <c r="AH8" s="1"/>
      <c r="AI8" s="1"/>
    </row>
    <row r="9" spans="1:35" ht="12.75">
      <c r="A9" s="1"/>
      <c r="B9" s="22"/>
      <c r="C9" s="112" t="s">
        <v>5</v>
      </c>
      <c r="D9" s="113"/>
      <c r="E9" s="37"/>
      <c r="F9" s="1"/>
      <c r="G9" s="23"/>
      <c r="H9" s="3" t="s">
        <v>8</v>
      </c>
      <c r="I9" s="1">
        <f>MAX(C$15:C$1011)</f>
        <v>100</v>
      </c>
      <c r="J9" s="1">
        <f>MAX(D$15:D$1011)</f>
        <v>12</v>
      </c>
      <c r="K9" s="1"/>
      <c r="L9" s="1"/>
      <c r="M9" s="1"/>
      <c r="N9" s="1"/>
      <c r="O9" s="1"/>
      <c r="P9" s="1"/>
      <c r="Q9" s="1"/>
      <c r="R9" s="1"/>
      <c r="S9" s="2"/>
      <c r="T9" s="3"/>
      <c r="U9" s="1"/>
      <c r="V9" s="1"/>
      <c r="W9" s="1"/>
      <c r="X9" s="1"/>
      <c r="Y9" s="1"/>
      <c r="Z9" s="1"/>
      <c r="AA9" s="1"/>
      <c r="AB9" s="1"/>
      <c r="AC9" s="1"/>
      <c r="AD9" s="1"/>
      <c r="AE9" s="1"/>
      <c r="AF9" s="1"/>
      <c r="AG9" s="1"/>
      <c r="AH9" s="1"/>
      <c r="AI9" s="1"/>
    </row>
    <row r="10" spans="1:35" ht="12.75">
      <c r="A10" s="1"/>
      <c r="B10" s="22"/>
      <c r="C10" s="16" t="s">
        <v>36</v>
      </c>
      <c r="D10" s="42">
        <f>COUNT(D$15:D$1012)</f>
        <v>27</v>
      </c>
      <c r="E10" s="37"/>
      <c r="F10" s="1"/>
      <c r="G10" s="1"/>
      <c r="H10" s="1"/>
      <c r="I10" s="1"/>
      <c r="J10" s="1"/>
      <c r="K10" s="1"/>
      <c r="L10" s="1"/>
      <c r="M10" s="1"/>
      <c r="N10" s="1"/>
      <c r="O10" s="1"/>
      <c r="P10" s="1"/>
      <c r="Q10" s="1"/>
      <c r="R10" s="1"/>
      <c r="S10" s="2">
        <f>S7</f>
        <v>5</v>
      </c>
      <c r="T10" s="3">
        <f>F5</f>
        <v>2.146507294263159</v>
      </c>
      <c r="U10" s="1"/>
      <c r="V10" s="1"/>
      <c r="W10" s="1"/>
      <c r="X10" s="1"/>
      <c r="Y10" s="1"/>
      <c r="Z10" s="1"/>
      <c r="AA10" s="1"/>
      <c r="AB10" s="1"/>
      <c r="AC10" s="1"/>
      <c r="AD10" s="1"/>
      <c r="AE10" s="1"/>
      <c r="AF10" s="1"/>
      <c r="AG10" s="1"/>
      <c r="AH10" s="1"/>
      <c r="AI10" s="1"/>
    </row>
    <row r="11" spans="1:35" ht="12.75">
      <c r="A11" s="1"/>
      <c r="B11" s="22"/>
      <c r="C11" s="31" t="s">
        <v>4</v>
      </c>
      <c r="D11" s="43">
        <f>AVERAGE(D$15:D$1012)</f>
        <v>6.82962962962963</v>
      </c>
      <c r="E11" s="36"/>
      <c r="F11" s="1"/>
      <c r="G11" s="1"/>
      <c r="H11" s="1"/>
      <c r="I11" s="1"/>
      <c r="J11" s="1"/>
      <c r="K11" s="1"/>
      <c r="L11" s="1"/>
      <c r="M11" s="1"/>
      <c r="N11" s="1"/>
      <c r="O11" s="1"/>
      <c r="P11" s="1"/>
      <c r="Q11" s="1"/>
      <c r="R11" s="1"/>
      <c r="S11" s="2">
        <f>S8</f>
        <v>100</v>
      </c>
      <c r="T11" s="3">
        <f>T10</f>
        <v>2.146507294263159</v>
      </c>
      <c r="U11" s="1"/>
      <c r="V11" s="1"/>
      <c r="W11" s="1"/>
      <c r="X11" s="1"/>
      <c r="Y11" s="1"/>
      <c r="Z11" s="1"/>
      <c r="AA11" s="1"/>
      <c r="AB11" s="1"/>
      <c r="AC11" s="1"/>
      <c r="AD11" s="1"/>
      <c r="AE11" s="1"/>
      <c r="AF11" s="1"/>
      <c r="AG11" s="1"/>
      <c r="AH11" s="1"/>
      <c r="AI11" s="1"/>
    </row>
    <row r="12" spans="1:35" ht="13.5" thickBot="1">
      <c r="A12" s="1"/>
      <c r="B12" s="7"/>
      <c r="C12" s="15" t="s">
        <v>2</v>
      </c>
      <c r="D12" s="44">
        <f>STDEV(D$15:D$1012)</f>
        <v>1.8484535771234876</v>
      </c>
      <c r="E12" s="7"/>
      <c r="F12" s="22"/>
      <c r="G12" s="1"/>
      <c r="H12" s="1"/>
      <c r="I12" s="1"/>
      <c r="J12" s="1"/>
      <c r="K12" s="1"/>
      <c r="L12" s="1"/>
      <c r="M12" s="1"/>
      <c r="N12" s="1"/>
      <c r="O12" s="1"/>
      <c r="P12" s="1"/>
      <c r="Q12" s="1"/>
      <c r="R12" s="1"/>
      <c r="S12" s="2"/>
      <c r="T12" s="3"/>
      <c r="U12" s="1"/>
      <c r="V12" s="1"/>
      <c r="W12" s="1"/>
      <c r="X12" s="1"/>
      <c r="Y12" s="1"/>
      <c r="Z12" s="1"/>
      <c r="AA12" s="1"/>
      <c r="AB12" s="1"/>
      <c r="AC12" s="1"/>
      <c r="AD12" s="1"/>
      <c r="AE12" s="1"/>
      <c r="AF12" s="1"/>
      <c r="AG12" s="1"/>
      <c r="AH12" s="1"/>
      <c r="AI12" s="1"/>
    </row>
    <row r="13" spans="1:35" ht="13.5" thickBot="1">
      <c r="A13" s="1"/>
      <c r="B13" s="32" t="s">
        <v>71</v>
      </c>
      <c r="C13" s="109" t="s">
        <v>75</v>
      </c>
      <c r="D13" s="109"/>
      <c r="E13" s="109"/>
      <c r="F13" s="2"/>
      <c r="G13" s="1"/>
      <c r="H13" s="1"/>
      <c r="I13" s="1"/>
      <c r="J13" s="1"/>
      <c r="K13" s="1"/>
      <c r="L13" s="1"/>
      <c r="M13" s="1"/>
      <c r="N13" s="1"/>
      <c r="O13" s="1"/>
      <c r="P13" s="1"/>
      <c r="Q13" s="1"/>
      <c r="R13" s="1"/>
      <c r="S13" s="2">
        <f>S10</f>
        <v>5</v>
      </c>
      <c r="T13" s="3">
        <f>F6</f>
        <v>13.985765021246591</v>
      </c>
      <c r="U13" s="1"/>
      <c r="V13" s="1"/>
      <c r="W13" s="1"/>
      <c r="X13" s="1"/>
      <c r="Y13" s="1"/>
      <c r="Z13" s="1"/>
      <c r="AA13" s="1"/>
      <c r="AB13" s="1"/>
      <c r="AC13" s="1"/>
      <c r="AD13" s="1"/>
      <c r="AE13" s="1"/>
      <c r="AF13" s="1"/>
      <c r="AG13" s="1"/>
      <c r="AH13" s="1"/>
      <c r="AI13" s="1"/>
    </row>
    <row r="14" spans="1:35" ht="13.5" thickBot="1">
      <c r="A14" s="1"/>
      <c r="B14" s="74" t="s">
        <v>6</v>
      </c>
      <c r="C14" s="30" t="s">
        <v>124</v>
      </c>
      <c r="D14" s="30" t="s">
        <v>9</v>
      </c>
      <c r="E14" s="32" t="s">
        <v>29</v>
      </c>
      <c r="F14" s="1"/>
      <c r="G14" s="1"/>
      <c r="H14" s="1"/>
      <c r="I14" s="1"/>
      <c r="J14" s="1"/>
      <c r="K14" s="1"/>
      <c r="L14" s="1"/>
      <c r="M14" s="1"/>
      <c r="N14" s="1"/>
      <c r="O14" s="1"/>
      <c r="P14" s="1"/>
      <c r="Q14" s="1"/>
      <c r="R14" s="1"/>
      <c r="S14" s="2">
        <f>S11</f>
        <v>100</v>
      </c>
      <c r="T14" s="3">
        <f>T13</f>
        <v>13.985765021246591</v>
      </c>
      <c r="U14" s="1"/>
      <c r="V14" s="1"/>
      <c r="W14" s="1"/>
      <c r="X14" s="1"/>
      <c r="Y14" s="1"/>
      <c r="Z14" s="1"/>
      <c r="AA14" s="1"/>
      <c r="AB14" s="1"/>
      <c r="AC14" s="1"/>
      <c r="AD14" s="1"/>
      <c r="AE14" s="1"/>
      <c r="AF14" s="1"/>
      <c r="AG14" s="1"/>
      <c r="AH14" s="1"/>
      <c r="AI14" s="1"/>
    </row>
    <row r="15" spans="1:35" ht="12.75">
      <c r="A15" s="1"/>
      <c r="B15" s="19"/>
      <c r="C15" s="27">
        <v>5</v>
      </c>
      <c r="D15" s="27">
        <v>6.5</v>
      </c>
      <c r="E15" s="25"/>
      <c r="F15" s="1"/>
      <c r="G15" s="1"/>
      <c r="H15" s="1"/>
      <c r="I15" s="1"/>
      <c r="J15" s="1"/>
      <c r="K15" s="1"/>
      <c r="L15" s="1"/>
      <c r="M15" s="1"/>
      <c r="N15" s="1"/>
      <c r="O15" s="1"/>
      <c r="P15" s="1"/>
      <c r="Q15" s="1"/>
      <c r="R15" s="1"/>
      <c r="S15" s="2"/>
      <c r="T15" s="3"/>
      <c r="U15" s="1"/>
      <c r="V15" s="1"/>
      <c r="W15" s="1"/>
      <c r="X15" s="1"/>
      <c r="Y15" s="1"/>
      <c r="Z15" s="1"/>
      <c r="AA15" s="1"/>
      <c r="AB15" s="1"/>
      <c r="AC15" s="1"/>
      <c r="AD15" s="1"/>
      <c r="AE15" s="1"/>
      <c r="AF15" s="1"/>
      <c r="AG15" s="1"/>
      <c r="AH15" s="1"/>
      <c r="AI15" s="1"/>
    </row>
    <row r="16" spans="1:35" ht="12.75">
      <c r="A16" s="1"/>
      <c r="B16" s="20"/>
      <c r="C16" s="27">
        <v>6</v>
      </c>
      <c r="D16" s="27">
        <v>5.1</v>
      </c>
      <c r="E16" s="24"/>
      <c r="F16" s="1"/>
      <c r="G16" s="1"/>
      <c r="H16" s="1"/>
      <c r="I16" s="1"/>
      <c r="J16" s="1"/>
      <c r="K16" s="1"/>
      <c r="L16" s="1"/>
      <c r="M16" s="1"/>
      <c r="N16" s="1"/>
      <c r="O16" s="1"/>
      <c r="P16" s="1"/>
      <c r="Q16" s="1"/>
      <c r="R16" s="1"/>
      <c r="S16" s="53">
        <f>S8+$S$5/20</f>
        <v>104.75</v>
      </c>
      <c r="T16" s="52">
        <f>$D$11</f>
        <v>6.82962962962963</v>
      </c>
      <c r="U16" s="1"/>
      <c r="V16" s="1"/>
      <c r="W16" s="1"/>
      <c r="X16" s="1"/>
      <c r="Y16" s="1"/>
      <c r="Z16" s="1"/>
      <c r="AA16" s="1"/>
      <c r="AB16" s="1"/>
      <c r="AC16" s="1"/>
      <c r="AD16" s="1"/>
      <c r="AE16" s="1"/>
      <c r="AF16" s="1"/>
      <c r="AG16" s="1"/>
      <c r="AH16" s="1"/>
      <c r="AI16" s="1"/>
    </row>
    <row r="17" spans="1:35" ht="12.75">
      <c r="A17" s="1"/>
      <c r="B17" s="20"/>
      <c r="C17" s="27">
        <v>8.1</v>
      </c>
      <c r="D17" s="27">
        <v>12</v>
      </c>
      <c r="E17" s="24" t="s">
        <v>58</v>
      </c>
      <c r="F17" s="1"/>
      <c r="G17" s="1"/>
      <c r="H17" s="1"/>
      <c r="I17" s="1"/>
      <c r="J17" s="1"/>
      <c r="K17" s="1"/>
      <c r="L17" s="1"/>
      <c r="M17" s="1"/>
      <c r="N17" s="1"/>
      <c r="O17" s="1"/>
      <c r="P17" s="1"/>
      <c r="Q17" s="1"/>
      <c r="R17" s="1"/>
      <c r="S17" s="53">
        <f>S16+$S$5/10</f>
        <v>114.25</v>
      </c>
      <c r="T17" s="52">
        <f>T16</f>
        <v>6.82962962962963</v>
      </c>
      <c r="U17" s="1"/>
      <c r="V17" s="1"/>
      <c r="W17" s="1"/>
      <c r="X17" s="1"/>
      <c r="Y17" s="1"/>
      <c r="Z17" s="1"/>
      <c r="AA17" s="1"/>
      <c r="AB17" s="1"/>
      <c r="AC17" s="1"/>
      <c r="AD17" s="1"/>
      <c r="AE17" s="1"/>
      <c r="AF17" s="1"/>
      <c r="AG17" s="1"/>
      <c r="AH17" s="1"/>
      <c r="AI17" s="1"/>
    </row>
    <row r="18" spans="1:35" ht="12.75">
      <c r="A18" s="1"/>
      <c r="B18" s="20"/>
      <c r="C18" s="27">
        <v>10</v>
      </c>
      <c r="D18" s="27">
        <v>9.2</v>
      </c>
      <c r="E18" s="24" t="s">
        <v>58</v>
      </c>
      <c r="F18" s="1"/>
      <c r="G18" s="1"/>
      <c r="H18" s="1"/>
      <c r="I18" s="1"/>
      <c r="J18" s="1"/>
      <c r="K18" s="1"/>
      <c r="L18" s="1"/>
      <c r="M18" s="1"/>
      <c r="N18" s="1"/>
      <c r="O18" s="1"/>
      <c r="P18" s="1"/>
      <c r="Q18" s="1"/>
      <c r="R18" s="1"/>
      <c r="S18" s="2"/>
      <c r="T18" s="3"/>
      <c r="U18" s="1"/>
      <c r="V18" s="1"/>
      <c r="W18" s="1"/>
      <c r="X18" s="1"/>
      <c r="Y18" s="1"/>
      <c r="Z18" s="1"/>
      <c r="AA18" s="1"/>
      <c r="AB18" s="1"/>
      <c r="AC18" s="1"/>
      <c r="AD18" s="1"/>
      <c r="AE18" s="1"/>
      <c r="AF18" s="1"/>
      <c r="AG18" s="1"/>
      <c r="AH18" s="1"/>
      <c r="AI18" s="1"/>
    </row>
    <row r="19" spans="1:35" ht="12.75">
      <c r="A19" s="1"/>
      <c r="B19" s="20"/>
      <c r="C19" s="27">
        <v>12</v>
      </c>
      <c r="D19" s="27">
        <v>8.8</v>
      </c>
      <c r="E19" s="24" t="s">
        <v>58</v>
      </c>
      <c r="F19" s="1"/>
      <c r="G19" s="1"/>
      <c r="H19" s="1"/>
      <c r="I19" s="1"/>
      <c r="J19" s="1"/>
      <c r="K19" s="1"/>
      <c r="L19" s="1"/>
      <c r="M19" s="1"/>
      <c r="N19" s="1"/>
      <c r="O19" s="1"/>
      <c r="P19" s="1"/>
      <c r="Q19" s="1"/>
      <c r="R19" s="1"/>
      <c r="S19" s="53"/>
      <c r="T19" s="52"/>
      <c r="U19" s="1"/>
      <c r="V19" s="1"/>
      <c r="W19" s="1"/>
      <c r="X19" s="1"/>
      <c r="Y19" s="1"/>
      <c r="Z19" s="1"/>
      <c r="AA19" s="1"/>
      <c r="AB19" s="1"/>
      <c r="AC19" s="1"/>
      <c r="AD19" s="1"/>
      <c r="AE19" s="1"/>
      <c r="AF19" s="1"/>
      <c r="AG19" s="1"/>
      <c r="AH19" s="1"/>
      <c r="AI19" s="1"/>
    </row>
    <row r="20" spans="1:35" ht="12.75">
      <c r="A20" s="1"/>
      <c r="B20" s="20"/>
      <c r="C20" s="27">
        <v>13</v>
      </c>
      <c r="D20" s="27">
        <v>7.9</v>
      </c>
      <c r="E20" s="24" t="s">
        <v>58</v>
      </c>
      <c r="F20" s="1"/>
      <c r="G20" s="1"/>
      <c r="H20" s="1"/>
      <c r="I20" s="1"/>
      <c r="J20" s="1"/>
      <c r="K20" s="1"/>
      <c r="L20" s="1"/>
      <c r="M20" s="1"/>
      <c r="N20" s="1"/>
      <c r="O20" s="1"/>
      <c r="P20" s="1"/>
      <c r="Q20" s="1"/>
      <c r="R20" s="1"/>
      <c r="S20" s="53"/>
      <c r="T20" s="52"/>
      <c r="U20" s="1"/>
      <c r="V20" s="1"/>
      <c r="W20" s="1"/>
      <c r="X20" s="1"/>
      <c r="Y20" s="1"/>
      <c r="Z20" s="1"/>
      <c r="AA20" s="1"/>
      <c r="AB20" s="1"/>
      <c r="AC20" s="1"/>
      <c r="AD20" s="1"/>
      <c r="AE20" s="1"/>
      <c r="AF20" s="1"/>
      <c r="AG20" s="1"/>
      <c r="AH20" s="1"/>
      <c r="AI20" s="1"/>
    </row>
    <row r="21" spans="1:35" ht="12.75">
      <c r="A21" s="1"/>
      <c r="B21" s="20"/>
      <c r="C21" s="27">
        <v>18.2</v>
      </c>
      <c r="D21" s="27">
        <v>6.1</v>
      </c>
      <c r="E21" s="24" t="s">
        <v>58</v>
      </c>
      <c r="F21" s="1"/>
      <c r="G21" s="1"/>
      <c r="H21" s="1"/>
      <c r="I21" s="1"/>
      <c r="J21" s="1"/>
      <c r="K21" s="1"/>
      <c r="L21" s="1"/>
      <c r="M21" s="1"/>
      <c r="N21" s="1"/>
      <c r="O21" s="1"/>
      <c r="P21" s="1"/>
      <c r="Q21" s="1"/>
      <c r="R21" s="1"/>
      <c r="S21" s="2"/>
      <c r="T21" s="3"/>
      <c r="U21" s="1"/>
      <c r="V21" s="1"/>
      <c r="W21" s="1"/>
      <c r="X21" s="1"/>
      <c r="Y21" s="1"/>
      <c r="Z21" s="1"/>
      <c r="AA21" s="1"/>
      <c r="AB21" s="1"/>
      <c r="AC21" s="1"/>
      <c r="AD21" s="1"/>
      <c r="AE21" s="1"/>
      <c r="AF21" s="1"/>
      <c r="AG21" s="1"/>
      <c r="AH21" s="1"/>
      <c r="AI21" s="1"/>
    </row>
    <row r="22" spans="1:35" ht="12.75">
      <c r="A22" s="1"/>
      <c r="B22" s="20"/>
      <c r="C22" s="27">
        <v>21</v>
      </c>
      <c r="D22" s="27">
        <v>5.8</v>
      </c>
      <c r="E22" s="24" t="s">
        <v>58</v>
      </c>
      <c r="F22" s="1"/>
      <c r="G22" s="1"/>
      <c r="H22" s="1"/>
      <c r="I22" s="1"/>
      <c r="J22" s="1"/>
      <c r="K22" s="1"/>
      <c r="L22" s="1"/>
      <c r="M22" s="1"/>
      <c r="N22" s="1"/>
      <c r="O22" s="1"/>
      <c r="P22" s="1"/>
      <c r="Q22" s="1"/>
      <c r="R22" s="1"/>
      <c r="S22" s="2"/>
      <c r="T22" s="3"/>
      <c r="U22" s="1"/>
      <c r="V22" s="1"/>
      <c r="W22" s="1"/>
      <c r="X22" s="1"/>
      <c r="Y22" s="1"/>
      <c r="Z22" s="1"/>
      <c r="AA22" s="1"/>
      <c r="AB22" s="1"/>
      <c r="AC22" s="1"/>
      <c r="AD22" s="1"/>
      <c r="AE22" s="1"/>
      <c r="AF22" s="1"/>
      <c r="AG22" s="1"/>
      <c r="AH22" s="1"/>
      <c r="AI22" s="1"/>
    </row>
    <row r="23" spans="1:35" ht="12.75">
      <c r="A23" s="1"/>
      <c r="B23" s="20"/>
      <c r="C23" s="27">
        <v>26</v>
      </c>
      <c r="D23" s="27">
        <v>8</v>
      </c>
      <c r="E23" s="24"/>
      <c r="F23" s="1"/>
      <c r="G23" s="1"/>
      <c r="H23" s="1"/>
      <c r="I23" s="1"/>
      <c r="J23" s="1"/>
      <c r="K23" s="1"/>
      <c r="L23" s="1"/>
      <c r="M23" s="1"/>
      <c r="N23" s="1"/>
      <c r="O23" s="1"/>
      <c r="P23" s="1"/>
      <c r="Q23" s="1"/>
      <c r="R23" s="1"/>
      <c r="S23" s="2"/>
      <c r="T23" s="3"/>
      <c r="U23" s="1"/>
      <c r="V23" s="1"/>
      <c r="W23" s="1"/>
      <c r="X23" s="1"/>
      <c r="Y23" s="1"/>
      <c r="Z23" s="1"/>
      <c r="AA23" s="1"/>
      <c r="AB23" s="1"/>
      <c r="AC23" s="1"/>
      <c r="AD23" s="1"/>
      <c r="AE23" s="1"/>
      <c r="AF23" s="1"/>
      <c r="AG23" s="1"/>
      <c r="AH23" s="1"/>
      <c r="AI23" s="1"/>
    </row>
    <row r="24" spans="1:35" ht="12.75">
      <c r="A24" s="1"/>
      <c r="B24" s="20"/>
      <c r="C24" s="27">
        <v>29</v>
      </c>
      <c r="D24" s="27">
        <v>5.4</v>
      </c>
      <c r="E24" s="24" t="s">
        <v>59</v>
      </c>
      <c r="F24" s="1"/>
      <c r="G24" s="1"/>
      <c r="H24" s="1"/>
      <c r="I24" s="1"/>
      <c r="J24" s="1"/>
      <c r="K24" s="1"/>
      <c r="L24" s="1"/>
      <c r="M24" s="1"/>
      <c r="N24" s="1"/>
      <c r="O24" s="1"/>
      <c r="P24" s="1"/>
      <c r="Q24" s="1"/>
      <c r="R24" s="1"/>
      <c r="S24" s="2"/>
      <c r="T24" s="3"/>
      <c r="U24" s="1"/>
      <c r="V24" s="1"/>
      <c r="W24" s="1"/>
      <c r="X24" s="1"/>
      <c r="Y24" s="1"/>
      <c r="Z24" s="1"/>
      <c r="AA24" s="1"/>
      <c r="AB24" s="1"/>
      <c r="AC24" s="1"/>
      <c r="AD24" s="1"/>
      <c r="AE24" s="1"/>
      <c r="AF24" s="1"/>
      <c r="AG24" s="1"/>
      <c r="AH24" s="1"/>
      <c r="AI24" s="1"/>
    </row>
    <row r="25" spans="1:35" ht="12.75">
      <c r="A25" s="1"/>
      <c r="B25" s="20"/>
      <c r="C25" s="27">
        <v>33</v>
      </c>
      <c r="D25" s="27">
        <v>6</v>
      </c>
      <c r="E25" s="24" t="s">
        <v>59</v>
      </c>
      <c r="F25" s="1"/>
      <c r="G25" s="1"/>
      <c r="H25" s="1"/>
      <c r="I25" s="1"/>
      <c r="J25" s="1"/>
      <c r="K25" s="1"/>
      <c r="L25" s="1"/>
      <c r="M25" s="1"/>
      <c r="N25" s="1"/>
      <c r="O25" s="1"/>
      <c r="P25" s="1"/>
      <c r="Q25" s="1"/>
      <c r="R25" s="1"/>
      <c r="S25" s="2"/>
      <c r="T25" s="3"/>
      <c r="U25" s="1"/>
      <c r="V25" s="1"/>
      <c r="W25" s="1"/>
      <c r="X25" s="1"/>
      <c r="Y25" s="1"/>
      <c r="Z25" s="1"/>
      <c r="AA25" s="1"/>
      <c r="AB25" s="1"/>
      <c r="AC25" s="1"/>
      <c r="AD25" s="1"/>
      <c r="AE25" s="1"/>
      <c r="AF25" s="1"/>
      <c r="AG25" s="1"/>
      <c r="AH25" s="1"/>
      <c r="AI25" s="1"/>
    </row>
    <row r="26" spans="1:35" ht="12.75">
      <c r="A26" s="1"/>
      <c r="B26" s="20"/>
      <c r="C26" s="27">
        <v>37</v>
      </c>
      <c r="D26" s="27">
        <v>4.5</v>
      </c>
      <c r="E26" s="24" t="s">
        <v>59</v>
      </c>
      <c r="F26" s="1"/>
      <c r="G26" s="1"/>
      <c r="H26" s="1"/>
      <c r="I26" s="1"/>
      <c r="J26" s="1"/>
      <c r="K26" s="1"/>
      <c r="L26" s="1"/>
      <c r="M26" s="1"/>
      <c r="N26" s="1"/>
      <c r="O26" s="1"/>
      <c r="P26" s="1"/>
      <c r="Q26" s="1"/>
      <c r="R26" s="1"/>
      <c r="S26" s="2"/>
      <c r="T26" s="3"/>
      <c r="U26" s="1"/>
      <c r="V26" s="1"/>
      <c r="W26" s="1"/>
      <c r="X26" s="1"/>
      <c r="Y26" s="1"/>
      <c r="Z26" s="1"/>
      <c r="AA26" s="1"/>
      <c r="AB26" s="1"/>
      <c r="AC26" s="1"/>
      <c r="AD26" s="1"/>
      <c r="AE26" s="1"/>
      <c r="AF26" s="1"/>
      <c r="AG26" s="1"/>
      <c r="AH26" s="1"/>
      <c r="AI26" s="1"/>
    </row>
    <row r="27" spans="1:35" ht="12.75">
      <c r="A27" s="1"/>
      <c r="B27" s="20"/>
      <c r="C27" s="27">
        <v>39</v>
      </c>
      <c r="D27" s="27">
        <v>4.2</v>
      </c>
      <c r="E27" s="24" t="s">
        <v>59</v>
      </c>
      <c r="F27" s="1"/>
      <c r="G27" s="1"/>
      <c r="H27" s="1"/>
      <c r="I27" s="1"/>
      <c r="J27" s="1"/>
      <c r="K27" s="1"/>
      <c r="L27" s="1"/>
      <c r="M27" s="1"/>
      <c r="N27" s="1"/>
      <c r="O27" s="1"/>
      <c r="P27" s="1"/>
      <c r="Q27" s="1"/>
      <c r="R27" s="1"/>
      <c r="S27" s="2"/>
      <c r="T27" s="3"/>
      <c r="U27" s="1"/>
      <c r="V27" s="1"/>
      <c r="W27" s="1"/>
      <c r="X27" s="1"/>
      <c r="Y27" s="1"/>
      <c r="Z27" s="1"/>
      <c r="AA27" s="1"/>
      <c r="AB27" s="1"/>
      <c r="AC27" s="1"/>
      <c r="AD27" s="1"/>
      <c r="AE27" s="1"/>
      <c r="AF27" s="1"/>
      <c r="AG27" s="1"/>
      <c r="AH27" s="1"/>
      <c r="AI27" s="1"/>
    </row>
    <row r="28" spans="1:35" ht="12.75">
      <c r="A28" s="1"/>
      <c r="B28" s="20"/>
      <c r="C28" s="27">
        <v>43</v>
      </c>
      <c r="D28" s="27">
        <v>5.5</v>
      </c>
      <c r="E28" s="24" t="s">
        <v>59</v>
      </c>
      <c r="F28" s="1"/>
      <c r="G28" s="1"/>
      <c r="H28" s="1"/>
      <c r="I28" s="1"/>
      <c r="J28" s="1"/>
      <c r="K28" s="1"/>
      <c r="L28" s="1"/>
      <c r="M28" s="1"/>
      <c r="N28" s="1"/>
      <c r="O28" s="1"/>
      <c r="P28" s="1"/>
      <c r="Q28" s="1"/>
      <c r="R28" s="1"/>
      <c r="S28" s="2"/>
      <c r="T28" s="3"/>
      <c r="U28" s="1"/>
      <c r="V28" s="1"/>
      <c r="W28" s="1"/>
      <c r="X28" s="1"/>
      <c r="Y28" s="1"/>
      <c r="Z28" s="1"/>
      <c r="AA28" s="1"/>
      <c r="AB28" s="1"/>
      <c r="AC28" s="1"/>
      <c r="AD28" s="1"/>
      <c r="AE28" s="1"/>
      <c r="AF28" s="1"/>
      <c r="AG28" s="1"/>
      <c r="AH28" s="1"/>
      <c r="AI28" s="1"/>
    </row>
    <row r="29" spans="1:35" ht="12.75">
      <c r="A29" s="1"/>
      <c r="B29" s="20"/>
      <c r="C29" s="27">
        <v>45</v>
      </c>
      <c r="D29" s="27">
        <v>6.4</v>
      </c>
      <c r="E29" s="24" t="s">
        <v>59</v>
      </c>
      <c r="F29" s="1"/>
      <c r="G29" s="1"/>
      <c r="H29" s="1"/>
      <c r="I29" s="1"/>
      <c r="J29" s="1"/>
      <c r="K29" s="1"/>
      <c r="L29" s="1"/>
      <c r="M29" s="1"/>
      <c r="N29" s="1"/>
      <c r="O29" s="1"/>
      <c r="P29" s="1"/>
      <c r="Q29" s="1"/>
      <c r="R29" s="1"/>
      <c r="S29" s="2"/>
      <c r="T29" s="3"/>
      <c r="U29" s="1"/>
      <c r="V29" s="1"/>
      <c r="W29" s="1"/>
      <c r="X29" s="1"/>
      <c r="Y29" s="1"/>
      <c r="Z29" s="1"/>
      <c r="AA29" s="1"/>
      <c r="AB29" s="1"/>
      <c r="AC29" s="1"/>
      <c r="AD29" s="1"/>
      <c r="AE29" s="1"/>
      <c r="AF29" s="1"/>
      <c r="AG29" s="1"/>
      <c r="AH29" s="1"/>
      <c r="AI29" s="1"/>
    </row>
    <row r="30" spans="1:35" ht="12.75">
      <c r="A30" s="1"/>
      <c r="B30" s="20"/>
      <c r="C30" s="27">
        <v>50</v>
      </c>
      <c r="D30" s="27">
        <v>6.9</v>
      </c>
      <c r="E30" s="24" t="s">
        <v>59</v>
      </c>
      <c r="F30" s="1"/>
      <c r="G30" s="1"/>
      <c r="H30" s="1"/>
      <c r="I30" s="1"/>
      <c r="J30" s="1"/>
      <c r="K30" s="1"/>
      <c r="L30" s="1"/>
      <c r="M30" s="1"/>
      <c r="N30" s="1"/>
      <c r="O30" s="1"/>
      <c r="P30" s="1"/>
      <c r="Q30" s="1"/>
      <c r="R30" s="1"/>
      <c r="S30" s="2"/>
      <c r="T30" s="3"/>
      <c r="U30" s="1"/>
      <c r="V30" s="1"/>
      <c r="W30" s="1"/>
      <c r="X30" s="1"/>
      <c r="Y30" s="1"/>
      <c r="Z30" s="1"/>
      <c r="AA30" s="1"/>
      <c r="AB30" s="1"/>
      <c r="AC30" s="1"/>
      <c r="AD30" s="1"/>
      <c r="AE30" s="1"/>
      <c r="AF30" s="1"/>
      <c r="AG30" s="1"/>
      <c r="AH30" s="1"/>
      <c r="AI30" s="1"/>
    </row>
    <row r="31" spans="1:35" ht="12.75">
      <c r="A31" s="1"/>
      <c r="B31" s="20"/>
      <c r="C31" s="27">
        <v>54</v>
      </c>
      <c r="D31" s="27">
        <v>6.4</v>
      </c>
      <c r="E31" s="24" t="s">
        <v>59</v>
      </c>
      <c r="F31" s="1"/>
      <c r="G31" s="1"/>
      <c r="H31" s="1"/>
      <c r="I31" s="1"/>
      <c r="J31" s="1"/>
      <c r="K31" s="1"/>
      <c r="L31" s="1"/>
      <c r="M31" s="1"/>
      <c r="N31" s="1"/>
      <c r="O31" s="1"/>
      <c r="P31" s="1"/>
      <c r="Q31" s="1"/>
      <c r="R31" s="1"/>
      <c r="S31" s="2"/>
      <c r="T31" s="3"/>
      <c r="U31" s="1"/>
      <c r="V31" s="1"/>
      <c r="W31" s="1"/>
      <c r="X31" s="1"/>
      <c r="Y31" s="1"/>
      <c r="Z31" s="1"/>
      <c r="AA31" s="1"/>
      <c r="AB31" s="1"/>
      <c r="AC31" s="1"/>
      <c r="AD31" s="1"/>
      <c r="AE31" s="1"/>
      <c r="AF31" s="1"/>
      <c r="AG31" s="1"/>
      <c r="AH31" s="1"/>
      <c r="AI31" s="1"/>
    </row>
    <row r="32" spans="1:35" ht="12.75">
      <c r="A32" s="1"/>
      <c r="B32" s="20"/>
      <c r="C32" s="27">
        <v>58</v>
      </c>
      <c r="D32" s="27">
        <v>6</v>
      </c>
      <c r="E32" s="24" t="s">
        <v>154</v>
      </c>
      <c r="F32" s="1"/>
      <c r="G32" s="1"/>
      <c r="H32" s="1"/>
      <c r="I32" s="1"/>
      <c r="J32" s="1"/>
      <c r="K32" s="1"/>
      <c r="L32" s="1"/>
      <c r="M32" s="1"/>
      <c r="N32" s="1"/>
      <c r="O32" s="1"/>
      <c r="P32" s="1"/>
      <c r="Q32" s="1"/>
      <c r="R32" s="1"/>
      <c r="S32" s="2"/>
      <c r="T32" s="3"/>
      <c r="U32" s="1"/>
      <c r="V32" s="1"/>
      <c r="W32" s="1"/>
      <c r="X32" s="1"/>
      <c r="Y32" s="1"/>
      <c r="Z32" s="1"/>
      <c r="AA32" s="1"/>
      <c r="AB32" s="1"/>
      <c r="AC32" s="1"/>
      <c r="AD32" s="1"/>
      <c r="AE32" s="1"/>
      <c r="AF32" s="1"/>
      <c r="AG32" s="1"/>
      <c r="AH32" s="1"/>
      <c r="AI32" s="1"/>
    </row>
    <row r="33" spans="1:35" ht="12.75">
      <c r="A33" s="1"/>
      <c r="B33" s="20"/>
      <c r="C33" s="27">
        <v>63</v>
      </c>
      <c r="D33" s="27">
        <v>8</v>
      </c>
      <c r="E33" s="24" t="s">
        <v>153</v>
      </c>
      <c r="F33" s="1"/>
      <c r="G33" s="1"/>
      <c r="H33" s="1"/>
      <c r="I33" s="1"/>
      <c r="J33" s="1"/>
      <c r="K33" s="1"/>
      <c r="L33" s="1"/>
      <c r="M33" s="1"/>
      <c r="N33" s="1"/>
      <c r="O33" s="1"/>
      <c r="P33" s="1"/>
      <c r="Q33" s="1"/>
      <c r="R33" s="1"/>
      <c r="S33" s="2"/>
      <c r="T33" s="3"/>
      <c r="U33" s="1"/>
      <c r="V33" s="1"/>
      <c r="W33" s="1"/>
      <c r="X33" s="1"/>
      <c r="Y33" s="1"/>
      <c r="Z33" s="1"/>
      <c r="AA33" s="1"/>
      <c r="AB33" s="1"/>
      <c r="AC33" s="1"/>
      <c r="AD33" s="1"/>
      <c r="AE33" s="1"/>
      <c r="AF33" s="1"/>
      <c r="AG33" s="1"/>
      <c r="AH33" s="1"/>
      <c r="AI33" s="1"/>
    </row>
    <row r="34" spans="1:35" ht="12.75">
      <c r="A34" s="1"/>
      <c r="B34" s="20"/>
      <c r="C34" s="27">
        <v>69</v>
      </c>
      <c r="D34" s="27">
        <v>4</v>
      </c>
      <c r="E34" s="24" t="s">
        <v>153</v>
      </c>
      <c r="F34" s="1"/>
      <c r="G34" s="1"/>
      <c r="H34" s="1"/>
      <c r="I34" s="1"/>
      <c r="J34" s="1"/>
      <c r="K34" s="1"/>
      <c r="L34" s="1"/>
      <c r="M34" s="1"/>
      <c r="N34" s="1"/>
      <c r="O34" s="1"/>
      <c r="P34" s="1"/>
      <c r="Q34" s="1"/>
      <c r="R34" s="1"/>
      <c r="S34" s="2"/>
      <c r="T34" s="3"/>
      <c r="U34" s="1"/>
      <c r="V34" s="1"/>
      <c r="W34" s="1"/>
      <c r="X34" s="1"/>
      <c r="Y34" s="1"/>
      <c r="Z34" s="1"/>
      <c r="AA34" s="1"/>
      <c r="AB34" s="1"/>
      <c r="AC34" s="1"/>
      <c r="AD34" s="1"/>
      <c r="AE34" s="1"/>
      <c r="AF34" s="1"/>
      <c r="AG34" s="1"/>
      <c r="AH34" s="1"/>
      <c r="AI34" s="1"/>
    </row>
    <row r="35" spans="1:35" ht="12.75">
      <c r="A35" s="1"/>
      <c r="B35" s="20"/>
      <c r="C35" s="27">
        <v>74</v>
      </c>
      <c r="D35" s="27">
        <v>8</v>
      </c>
      <c r="E35" s="24" t="s">
        <v>153</v>
      </c>
      <c r="F35" s="1"/>
      <c r="G35" s="1"/>
      <c r="H35" s="1"/>
      <c r="I35" s="1"/>
      <c r="J35" s="1"/>
      <c r="K35" s="1"/>
      <c r="L35" s="1"/>
      <c r="M35" s="1"/>
      <c r="N35" s="1"/>
      <c r="O35" s="1"/>
      <c r="P35" s="1"/>
      <c r="Q35" s="1"/>
      <c r="R35" s="1"/>
      <c r="S35" s="2"/>
      <c r="T35" s="3"/>
      <c r="U35" s="1"/>
      <c r="V35" s="1"/>
      <c r="W35" s="1"/>
      <c r="X35" s="1"/>
      <c r="Y35" s="1"/>
      <c r="Z35" s="1"/>
      <c r="AA35" s="1"/>
      <c r="AB35" s="1"/>
      <c r="AC35" s="1"/>
      <c r="AD35" s="1"/>
      <c r="AE35" s="1"/>
      <c r="AF35" s="1"/>
      <c r="AG35" s="1"/>
      <c r="AH35" s="1"/>
      <c r="AI35" s="1"/>
    </row>
    <row r="36" spans="1:35" ht="12.75">
      <c r="A36" s="1"/>
      <c r="B36" s="20"/>
      <c r="C36" s="27">
        <v>80</v>
      </c>
      <c r="D36" s="27">
        <v>4.5</v>
      </c>
      <c r="E36" s="24" t="s">
        <v>153</v>
      </c>
      <c r="F36" s="1"/>
      <c r="G36" s="1"/>
      <c r="H36" s="1"/>
      <c r="I36" s="1"/>
      <c r="J36" s="1"/>
      <c r="K36" s="1"/>
      <c r="L36" s="1"/>
      <c r="M36" s="1"/>
      <c r="N36" s="1"/>
      <c r="O36" s="1"/>
      <c r="P36" s="1"/>
      <c r="Q36" s="1"/>
      <c r="R36" s="1"/>
      <c r="S36" s="2"/>
      <c r="T36" s="3"/>
      <c r="U36" s="1"/>
      <c r="V36" s="1"/>
      <c r="W36" s="1"/>
      <c r="X36" s="1"/>
      <c r="Y36" s="1"/>
      <c r="Z36" s="1"/>
      <c r="AA36" s="1"/>
      <c r="AB36" s="1"/>
      <c r="AC36" s="1"/>
      <c r="AD36" s="1"/>
      <c r="AE36" s="1"/>
      <c r="AF36" s="1"/>
      <c r="AG36" s="1"/>
      <c r="AH36" s="1"/>
      <c r="AI36" s="1"/>
    </row>
    <row r="37" spans="1:35" ht="12.75">
      <c r="A37" s="1"/>
      <c r="B37" s="20"/>
      <c r="C37" s="27">
        <v>82</v>
      </c>
      <c r="D37" s="27">
        <v>9.5</v>
      </c>
      <c r="E37" s="24" t="s">
        <v>153</v>
      </c>
      <c r="F37" s="1"/>
      <c r="G37" s="1"/>
      <c r="H37" s="1"/>
      <c r="I37" s="1"/>
      <c r="J37" s="1"/>
      <c r="K37" s="1"/>
      <c r="L37" s="1"/>
      <c r="M37" s="1"/>
      <c r="N37" s="1"/>
      <c r="O37" s="1"/>
      <c r="P37" s="1"/>
      <c r="Q37" s="1"/>
      <c r="R37" s="1"/>
      <c r="S37" s="2"/>
      <c r="T37" s="3"/>
      <c r="U37" s="1"/>
      <c r="V37" s="1"/>
      <c r="W37" s="1"/>
      <c r="X37" s="1"/>
      <c r="Y37" s="1"/>
      <c r="Z37" s="1"/>
      <c r="AA37" s="1"/>
      <c r="AB37" s="1"/>
      <c r="AC37" s="1"/>
      <c r="AD37" s="1"/>
      <c r="AE37" s="1"/>
      <c r="AF37" s="1"/>
      <c r="AG37" s="1"/>
      <c r="AH37" s="1"/>
      <c r="AI37" s="1"/>
    </row>
    <row r="38" spans="1:35" ht="12.75">
      <c r="A38" s="1"/>
      <c r="B38" s="20"/>
      <c r="C38" s="27">
        <v>83</v>
      </c>
      <c r="D38" s="27">
        <v>6</v>
      </c>
      <c r="E38" s="24" t="s">
        <v>153</v>
      </c>
      <c r="F38" s="1"/>
      <c r="G38" s="1"/>
      <c r="H38" s="1"/>
      <c r="I38" s="1"/>
      <c r="J38" s="1"/>
      <c r="K38" s="1"/>
      <c r="L38" s="1"/>
      <c r="M38" s="1"/>
      <c r="N38" s="1"/>
      <c r="O38" s="1"/>
      <c r="P38" s="1"/>
      <c r="Q38" s="1"/>
      <c r="R38" s="1"/>
      <c r="S38" s="2"/>
      <c r="T38" s="3"/>
      <c r="U38" s="1"/>
      <c r="V38" s="1"/>
      <c r="W38" s="1"/>
      <c r="X38" s="1"/>
      <c r="Y38" s="1"/>
      <c r="Z38" s="1"/>
      <c r="AA38" s="1"/>
      <c r="AB38" s="1"/>
      <c r="AC38" s="1"/>
      <c r="AD38" s="1"/>
      <c r="AE38" s="1"/>
      <c r="AF38" s="1"/>
      <c r="AG38" s="1"/>
      <c r="AH38" s="1"/>
      <c r="AI38" s="1"/>
    </row>
    <row r="39" spans="1:35" ht="12.75">
      <c r="A39" s="1"/>
      <c r="B39" s="20"/>
      <c r="C39" s="27">
        <v>90</v>
      </c>
      <c r="D39" s="27">
        <v>7.7</v>
      </c>
      <c r="E39" s="24" t="s">
        <v>153</v>
      </c>
      <c r="F39" s="1"/>
      <c r="G39" s="1"/>
      <c r="H39" s="1"/>
      <c r="I39" s="1"/>
      <c r="J39" s="1"/>
      <c r="K39" s="1"/>
      <c r="L39" s="1"/>
      <c r="M39" s="1"/>
      <c r="N39" s="1"/>
      <c r="O39" s="1"/>
      <c r="P39" s="1"/>
      <c r="Q39" s="1"/>
      <c r="R39" s="1"/>
      <c r="S39" s="2"/>
      <c r="T39" s="3"/>
      <c r="U39" s="1"/>
      <c r="V39" s="1"/>
      <c r="W39" s="1"/>
      <c r="X39" s="1"/>
      <c r="Y39" s="1"/>
      <c r="Z39" s="1"/>
      <c r="AA39" s="1"/>
      <c r="AB39" s="1"/>
      <c r="AC39" s="1"/>
      <c r="AD39" s="1"/>
      <c r="AE39" s="1"/>
      <c r="AF39" s="1"/>
      <c r="AG39" s="1"/>
      <c r="AH39" s="1"/>
      <c r="AI39" s="1"/>
    </row>
    <row r="40" spans="1:35" ht="12.75">
      <c r="A40" s="1"/>
      <c r="B40" s="20"/>
      <c r="C40" s="27">
        <v>95</v>
      </c>
      <c r="D40" s="27">
        <v>8</v>
      </c>
      <c r="E40" s="24"/>
      <c r="F40" s="1"/>
      <c r="G40" s="1"/>
      <c r="H40" s="1"/>
      <c r="I40" s="1"/>
      <c r="J40" s="1"/>
      <c r="K40" s="1"/>
      <c r="L40" s="1"/>
      <c r="M40" s="1"/>
      <c r="N40" s="1"/>
      <c r="O40" s="1"/>
      <c r="P40" s="1"/>
      <c r="Q40" s="1"/>
      <c r="R40" s="1"/>
      <c r="S40" s="2"/>
      <c r="T40" s="3"/>
      <c r="U40" s="1"/>
      <c r="V40" s="1"/>
      <c r="W40" s="1"/>
      <c r="X40" s="1"/>
      <c r="Y40" s="1"/>
      <c r="Z40" s="1"/>
      <c r="AA40" s="1"/>
      <c r="AB40" s="1"/>
      <c r="AC40" s="1"/>
      <c r="AD40" s="1"/>
      <c r="AE40" s="1"/>
      <c r="AF40" s="1"/>
      <c r="AG40" s="1"/>
      <c r="AH40" s="1"/>
      <c r="AI40" s="1"/>
    </row>
    <row r="41" spans="1:35" ht="12.75">
      <c r="A41" s="1"/>
      <c r="B41" s="20"/>
      <c r="C41" s="27">
        <v>100</v>
      </c>
      <c r="D41" s="27">
        <v>8</v>
      </c>
      <c r="E41" s="24"/>
      <c r="F41" s="1"/>
      <c r="G41" s="1"/>
      <c r="H41" s="1"/>
      <c r="I41" s="1"/>
      <c r="J41" s="1"/>
      <c r="K41" s="1"/>
      <c r="L41" s="1"/>
      <c r="M41" s="1"/>
      <c r="N41" s="1"/>
      <c r="O41" s="1"/>
      <c r="P41" s="1"/>
      <c r="Q41" s="1"/>
      <c r="R41" s="1"/>
      <c r="S41" s="2"/>
      <c r="T41" s="3"/>
      <c r="U41" s="1"/>
      <c r="V41" s="1"/>
      <c r="W41" s="1"/>
      <c r="X41" s="1"/>
      <c r="Y41" s="1"/>
      <c r="Z41" s="1"/>
      <c r="AA41" s="1"/>
      <c r="AB41" s="1"/>
      <c r="AC41" s="1"/>
      <c r="AD41" s="1"/>
      <c r="AE41" s="1"/>
      <c r="AF41" s="1"/>
      <c r="AG41" s="1"/>
      <c r="AH41" s="1"/>
      <c r="AI41" s="1"/>
    </row>
    <row r="42" spans="1:35" ht="12.75">
      <c r="A42" s="1"/>
      <c r="B42" s="20"/>
      <c r="C42" s="27"/>
      <c r="D42" s="27"/>
      <c r="E42" s="24"/>
      <c r="F42" s="1"/>
      <c r="G42" s="1"/>
      <c r="H42" s="1"/>
      <c r="I42" s="1"/>
      <c r="J42" s="1"/>
      <c r="K42" s="1"/>
      <c r="L42" s="1"/>
      <c r="M42" s="1"/>
      <c r="N42" s="1"/>
      <c r="O42" s="1"/>
      <c r="P42" s="1"/>
      <c r="Q42" s="1"/>
      <c r="R42" s="1"/>
      <c r="S42" s="2"/>
      <c r="T42" s="3"/>
      <c r="U42" s="1"/>
      <c r="V42" s="1"/>
      <c r="W42" s="1"/>
      <c r="X42" s="1"/>
      <c r="Y42" s="1"/>
      <c r="Z42" s="1"/>
      <c r="AA42" s="1"/>
      <c r="AB42" s="1"/>
      <c r="AC42" s="1"/>
      <c r="AD42" s="1"/>
      <c r="AE42" s="1"/>
      <c r="AF42" s="1"/>
      <c r="AG42" s="1"/>
      <c r="AH42" s="1"/>
      <c r="AI42" s="1"/>
    </row>
    <row r="43" spans="1:35" ht="12.75">
      <c r="A43" s="1"/>
      <c r="B43" s="20"/>
      <c r="C43" s="27"/>
      <c r="D43" s="27"/>
      <c r="E43" s="24"/>
      <c r="F43" s="1"/>
      <c r="G43" s="1"/>
      <c r="H43" s="1"/>
      <c r="I43" s="1"/>
      <c r="J43" s="1"/>
      <c r="K43" s="1"/>
      <c r="L43" s="1"/>
      <c r="M43" s="1"/>
      <c r="N43" s="1"/>
      <c r="O43" s="1"/>
      <c r="P43" s="1"/>
      <c r="Q43" s="1"/>
      <c r="R43" s="1"/>
      <c r="S43" s="2"/>
      <c r="T43" s="3"/>
      <c r="U43" s="1"/>
      <c r="V43" s="1"/>
      <c r="W43" s="1"/>
      <c r="X43" s="1"/>
      <c r="Y43" s="1"/>
      <c r="Z43" s="1"/>
      <c r="AA43" s="1"/>
      <c r="AB43" s="1"/>
      <c r="AC43" s="1"/>
      <c r="AD43" s="1"/>
      <c r="AE43" s="1"/>
      <c r="AF43" s="1"/>
      <c r="AG43" s="1"/>
      <c r="AH43" s="1"/>
      <c r="AI43" s="1"/>
    </row>
    <row r="44" spans="1:35" ht="12.75">
      <c r="A44" s="1"/>
      <c r="B44" s="20"/>
      <c r="C44" s="27"/>
      <c r="D44" s="27"/>
      <c r="E44" s="24"/>
      <c r="F44" s="1"/>
      <c r="G44" s="1"/>
      <c r="H44" s="1"/>
      <c r="I44" s="1"/>
      <c r="J44" s="1"/>
      <c r="K44" s="1"/>
      <c r="L44" s="1"/>
      <c r="M44" s="1"/>
      <c r="N44" s="1"/>
      <c r="O44" s="1"/>
      <c r="P44" s="1"/>
      <c r="Q44" s="1"/>
      <c r="R44" s="1"/>
      <c r="S44" s="2"/>
      <c r="T44" s="3"/>
      <c r="U44" s="1"/>
      <c r="V44" s="1"/>
      <c r="W44" s="1"/>
      <c r="X44" s="1"/>
      <c r="Y44" s="1"/>
      <c r="Z44" s="1"/>
      <c r="AA44" s="1"/>
      <c r="AB44" s="1"/>
      <c r="AC44" s="1"/>
      <c r="AD44" s="1"/>
      <c r="AE44" s="1"/>
      <c r="AF44" s="1"/>
      <c r="AG44" s="1"/>
      <c r="AH44" s="1"/>
      <c r="AI44" s="1"/>
    </row>
    <row r="45" spans="1:35" ht="12.75">
      <c r="A45" s="1"/>
      <c r="B45" s="20"/>
      <c r="C45" s="27"/>
      <c r="D45" s="27"/>
      <c r="E45" s="24"/>
      <c r="F45" s="1"/>
      <c r="G45" s="1"/>
      <c r="H45" s="1"/>
      <c r="I45" s="1"/>
      <c r="J45" s="1"/>
      <c r="K45" s="1"/>
      <c r="L45" s="1"/>
      <c r="M45" s="1"/>
      <c r="N45" s="1"/>
      <c r="O45" s="1"/>
      <c r="P45" s="1"/>
      <c r="Q45" s="1"/>
      <c r="R45" s="1"/>
      <c r="S45" s="2"/>
      <c r="T45" s="3"/>
      <c r="U45" s="1"/>
      <c r="V45" s="1"/>
      <c r="W45" s="1"/>
      <c r="X45" s="1"/>
      <c r="Y45" s="1"/>
      <c r="Z45" s="1"/>
      <c r="AA45" s="1"/>
      <c r="AB45" s="1"/>
      <c r="AC45" s="1"/>
      <c r="AD45" s="1"/>
      <c r="AE45" s="1"/>
      <c r="AF45" s="1"/>
      <c r="AG45" s="1"/>
      <c r="AH45" s="1"/>
      <c r="AI45" s="1"/>
    </row>
    <row r="46" spans="1:35" ht="12.75">
      <c r="A46" s="1"/>
      <c r="B46" s="20"/>
      <c r="C46" s="27"/>
      <c r="D46" s="27"/>
      <c r="E46" s="24"/>
      <c r="F46" s="1"/>
      <c r="G46" s="1"/>
      <c r="H46" s="1"/>
      <c r="I46" s="1"/>
      <c r="J46" s="1"/>
      <c r="K46" s="1"/>
      <c r="L46" s="1"/>
      <c r="M46" s="1"/>
      <c r="N46" s="1"/>
      <c r="O46" s="1"/>
      <c r="P46" s="1"/>
      <c r="Q46" s="1"/>
      <c r="R46" s="1"/>
      <c r="S46" s="2"/>
      <c r="T46" s="3"/>
      <c r="U46" s="1"/>
      <c r="V46" s="1"/>
      <c r="W46" s="1"/>
      <c r="X46" s="1"/>
      <c r="Y46" s="1"/>
      <c r="Z46" s="1"/>
      <c r="AA46" s="1"/>
      <c r="AB46" s="1"/>
      <c r="AC46" s="1"/>
      <c r="AD46" s="1"/>
      <c r="AE46" s="1"/>
      <c r="AF46" s="1"/>
      <c r="AG46" s="1"/>
      <c r="AH46" s="1"/>
      <c r="AI46" s="1"/>
    </row>
    <row r="47" spans="1:35" ht="12.75">
      <c r="A47" s="1"/>
      <c r="B47" s="20"/>
      <c r="C47" s="27"/>
      <c r="D47" s="27"/>
      <c r="E47" s="24"/>
      <c r="F47" s="1"/>
      <c r="G47" s="1"/>
      <c r="H47" s="1"/>
      <c r="I47" s="1"/>
      <c r="J47" s="1"/>
      <c r="K47" s="1"/>
      <c r="L47" s="1"/>
      <c r="M47" s="1"/>
      <c r="N47" s="1"/>
      <c r="O47" s="1"/>
      <c r="P47" s="1"/>
      <c r="Q47" s="1"/>
      <c r="R47" s="1"/>
      <c r="S47" s="2"/>
      <c r="T47" s="3"/>
      <c r="U47" s="1"/>
      <c r="V47" s="1"/>
      <c r="W47" s="1"/>
      <c r="X47" s="1"/>
      <c r="Y47" s="1"/>
      <c r="Z47" s="1"/>
      <c r="AA47" s="1"/>
      <c r="AB47" s="1"/>
      <c r="AC47" s="1"/>
      <c r="AD47" s="1"/>
      <c r="AE47" s="1"/>
      <c r="AF47" s="1"/>
      <c r="AG47" s="1"/>
      <c r="AH47" s="1"/>
      <c r="AI47" s="1"/>
    </row>
    <row r="48" spans="1:35" ht="12.75">
      <c r="A48" s="1"/>
      <c r="B48" s="20"/>
      <c r="C48" s="27"/>
      <c r="D48" s="27"/>
      <c r="E48" s="24"/>
      <c r="F48" s="1"/>
      <c r="G48" s="1"/>
      <c r="H48" s="1"/>
      <c r="I48" s="1"/>
      <c r="J48" s="1"/>
      <c r="K48" s="1"/>
      <c r="L48" s="1"/>
      <c r="M48" s="1"/>
      <c r="N48" s="1"/>
      <c r="O48" s="1"/>
      <c r="P48" s="1"/>
      <c r="Q48" s="1"/>
      <c r="R48" s="1"/>
      <c r="S48" s="2"/>
      <c r="T48" s="3"/>
      <c r="U48" s="1"/>
      <c r="V48" s="1"/>
      <c r="W48" s="1"/>
      <c r="X48" s="1"/>
      <c r="Y48" s="1"/>
      <c r="Z48" s="1"/>
      <c r="AA48" s="1"/>
      <c r="AB48" s="1"/>
      <c r="AC48" s="1"/>
      <c r="AD48" s="1"/>
      <c r="AE48" s="1"/>
      <c r="AF48" s="1"/>
      <c r="AG48" s="1"/>
      <c r="AH48" s="1"/>
      <c r="AI48" s="1"/>
    </row>
    <row r="49" spans="1:35" ht="12.75">
      <c r="A49" s="1"/>
      <c r="B49" s="20"/>
      <c r="C49" s="27"/>
      <c r="D49" s="27"/>
      <c r="E49" s="24"/>
      <c r="F49" s="1"/>
      <c r="G49" s="1"/>
      <c r="H49" s="1"/>
      <c r="I49" s="1"/>
      <c r="J49" s="1"/>
      <c r="K49" s="1"/>
      <c r="L49" s="1"/>
      <c r="M49" s="1"/>
      <c r="N49" s="1"/>
      <c r="O49" s="1"/>
      <c r="P49" s="1"/>
      <c r="Q49" s="1"/>
      <c r="R49" s="1"/>
      <c r="S49" s="2"/>
      <c r="T49" s="3"/>
      <c r="U49" s="1"/>
      <c r="V49" s="1"/>
      <c r="W49" s="1"/>
      <c r="X49" s="1"/>
      <c r="Y49" s="1"/>
      <c r="Z49" s="1"/>
      <c r="AA49" s="1"/>
      <c r="AB49" s="1"/>
      <c r="AC49" s="1"/>
      <c r="AD49" s="1"/>
      <c r="AE49" s="1"/>
      <c r="AF49" s="1"/>
      <c r="AG49" s="1"/>
      <c r="AH49" s="1"/>
      <c r="AI49" s="1"/>
    </row>
    <row r="50" spans="1:35" ht="12.75">
      <c r="A50" s="1"/>
      <c r="B50" s="20"/>
      <c r="C50" s="27"/>
      <c r="D50" s="27"/>
      <c r="E50" s="24"/>
      <c r="F50" s="1"/>
      <c r="G50" s="1"/>
      <c r="H50" s="1"/>
      <c r="I50" s="1"/>
      <c r="J50" s="1"/>
      <c r="K50" s="1"/>
      <c r="L50" s="1"/>
      <c r="M50" s="1"/>
      <c r="N50" s="1"/>
      <c r="O50" s="1"/>
      <c r="P50" s="1"/>
      <c r="Q50" s="1"/>
      <c r="R50" s="1"/>
      <c r="S50" s="2"/>
      <c r="T50" s="3"/>
      <c r="U50" s="1"/>
      <c r="V50" s="1"/>
      <c r="W50" s="1"/>
      <c r="X50" s="1"/>
      <c r="Y50" s="1"/>
      <c r="Z50" s="1"/>
      <c r="AA50" s="1"/>
      <c r="AB50" s="1"/>
      <c r="AC50" s="1"/>
      <c r="AD50" s="1"/>
      <c r="AE50" s="1"/>
      <c r="AF50" s="1"/>
      <c r="AG50" s="1"/>
      <c r="AH50" s="1"/>
      <c r="AI50" s="1"/>
    </row>
    <row r="51" spans="1:35" ht="12.75">
      <c r="A51" s="1"/>
      <c r="B51" s="20"/>
      <c r="C51" s="27"/>
      <c r="D51" s="27"/>
      <c r="E51" s="24"/>
      <c r="F51" s="1"/>
      <c r="G51" s="1"/>
      <c r="H51" s="1"/>
      <c r="I51" s="1"/>
      <c r="J51" s="1"/>
      <c r="K51" s="1"/>
      <c r="L51" s="1"/>
      <c r="M51" s="1"/>
      <c r="N51" s="1"/>
      <c r="O51" s="1"/>
      <c r="P51" s="1"/>
      <c r="Q51" s="1"/>
      <c r="R51" s="1"/>
      <c r="S51" s="2"/>
      <c r="T51" s="3"/>
      <c r="U51" s="1"/>
      <c r="V51" s="1"/>
      <c r="W51" s="1"/>
      <c r="X51" s="1"/>
      <c r="Y51" s="1"/>
      <c r="Z51" s="1"/>
      <c r="AA51" s="1"/>
      <c r="AB51" s="1"/>
      <c r="AC51" s="1"/>
      <c r="AD51" s="1"/>
      <c r="AE51" s="1"/>
      <c r="AF51" s="1"/>
      <c r="AG51" s="1"/>
      <c r="AH51" s="1"/>
      <c r="AI51" s="1"/>
    </row>
    <row r="52" spans="1:35" ht="12.75">
      <c r="A52" s="1"/>
      <c r="B52" s="20"/>
      <c r="C52" s="27"/>
      <c r="D52" s="27"/>
      <c r="E52" s="24"/>
      <c r="F52" s="1"/>
      <c r="G52" s="1"/>
      <c r="H52" s="1"/>
      <c r="I52" s="1"/>
      <c r="J52" s="1"/>
      <c r="K52" s="1"/>
      <c r="L52" s="1"/>
      <c r="M52" s="1"/>
      <c r="N52" s="1"/>
      <c r="O52" s="1"/>
      <c r="P52" s="1"/>
      <c r="Q52" s="1"/>
      <c r="R52" s="1"/>
      <c r="S52" s="2"/>
      <c r="T52" s="3"/>
      <c r="U52" s="1"/>
      <c r="V52" s="1"/>
      <c r="W52" s="1"/>
      <c r="X52" s="1"/>
      <c r="Y52" s="1"/>
      <c r="Z52" s="1"/>
      <c r="AA52" s="1"/>
      <c r="AB52" s="1"/>
      <c r="AC52" s="1"/>
      <c r="AD52" s="1"/>
      <c r="AE52" s="1"/>
      <c r="AF52" s="1"/>
      <c r="AG52" s="1"/>
      <c r="AH52" s="1"/>
      <c r="AI52" s="1"/>
    </row>
    <row r="53" spans="1:35" ht="12.75">
      <c r="A53" s="1"/>
      <c r="B53" s="20"/>
      <c r="C53" s="27"/>
      <c r="D53" s="27"/>
      <c r="E53" s="24"/>
      <c r="F53" s="1"/>
      <c r="G53" s="1"/>
      <c r="H53" s="1"/>
      <c r="I53" s="1"/>
      <c r="J53" s="1"/>
      <c r="K53" s="1"/>
      <c r="L53" s="1"/>
      <c r="M53" s="1"/>
      <c r="N53" s="1"/>
      <c r="O53" s="1"/>
      <c r="P53" s="1"/>
      <c r="Q53" s="1"/>
      <c r="R53" s="1"/>
      <c r="S53" s="2"/>
      <c r="T53" s="3"/>
      <c r="U53" s="1"/>
      <c r="V53" s="1"/>
      <c r="W53" s="1"/>
      <c r="X53" s="1"/>
      <c r="Y53" s="1"/>
      <c r="Z53" s="1"/>
      <c r="AA53" s="1"/>
      <c r="AB53" s="1"/>
      <c r="AC53" s="1"/>
      <c r="AD53" s="1"/>
      <c r="AE53" s="1"/>
      <c r="AF53" s="1"/>
      <c r="AG53" s="1"/>
      <c r="AH53" s="1"/>
      <c r="AI53" s="1"/>
    </row>
    <row r="54" spans="1:35" ht="12.75">
      <c r="A54" s="1"/>
      <c r="B54" s="20"/>
      <c r="C54" s="27"/>
      <c r="D54" s="27"/>
      <c r="E54" s="24"/>
      <c r="F54" s="1"/>
      <c r="G54" s="1"/>
      <c r="H54" s="1"/>
      <c r="I54" s="1"/>
      <c r="J54" s="1"/>
      <c r="K54" s="1"/>
      <c r="L54" s="1"/>
      <c r="M54" s="1"/>
      <c r="N54" s="1"/>
      <c r="O54" s="1"/>
      <c r="P54" s="1"/>
      <c r="Q54" s="1"/>
      <c r="R54" s="1"/>
      <c r="S54" s="2"/>
      <c r="T54" s="3"/>
      <c r="U54" s="1"/>
      <c r="V54" s="1"/>
      <c r="W54" s="1"/>
      <c r="X54" s="1"/>
      <c r="Y54" s="1"/>
      <c r="Z54" s="1"/>
      <c r="AA54" s="1"/>
      <c r="AB54" s="1"/>
      <c r="AC54" s="1"/>
      <c r="AD54" s="1"/>
      <c r="AE54" s="1"/>
      <c r="AF54" s="1"/>
      <c r="AG54" s="1"/>
      <c r="AH54" s="1"/>
      <c r="AI54" s="1"/>
    </row>
    <row r="55" spans="1:35" ht="12.75">
      <c r="A55" s="1"/>
      <c r="B55" s="20"/>
      <c r="C55" s="27"/>
      <c r="D55" s="27"/>
      <c r="E55" s="24"/>
      <c r="F55" s="1"/>
      <c r="G55" s="1"/>
      <c r="H55" s="1"/>
      <c r="I55" s="1"/>
      <c r="J55" s="1"/>
      <c r="K55" s="1"/>
      <c r="L55" s="1"/>
      <c r="M55" s="1"/>
      <c r="N55" s="1"/>
      <c r="O55" s="1"/>
      <c r="P55" s="1"/>
      <c r="Q55" s="1"/>
      <c r="R55" s="1"/>
      <c r="S55" s="2"/>
      <c r="T55" s="3"/>
      <c r="U55" s="1"/>
      <c r="V55" s="1"/>
      <c r="W55" s="1"/>
      <c r="X55" s="1"/>
      <c r="Y55" s="1"/>
      <c r="Z55" s="1"/>
      <c r="AA55" s="1"/>
      <c r="AB55" s="1"/>
      <c r="AC55" s="1"/>
      <c r="AD55" s="1"/>
      <c r="AE55" s="1"/>
      <c r="AF55" s="1"/>
      <c r="AG55" s="1"/>
      <c r="AH55" s="1"/>
      <c r="AI55" s="1"/>
    </row>
    <row r="56" spans="1:35" ht="12.75">
      <c r="A56" s="1"/>
      <c r="B56" s="20"/>
      <c r="C56" s="27"/>
      <c r="D56" s="27"/>
      <c r="E56" s="24"/>
      <c r="F56" s="1"/>
      <c r="G56" s="1"/>
      <c r="H56" s="1"/>
      <c r="I56" s="1"/>
      <c r="J56" s="1"/>
      <c r="K56" s="1"/>
      <c r="L56" s="1"/>
      <c r="M56" s="1"/>
      <c r="N56" s="1"/>
      <c r="O56" s="1"/>
      <c r="P56" s="1"/>
      <c r="Q56" s="1"/>
      <c r="R56" s="1"/>
      <c r="S56" s="2"/>
      <c r="T56" s="3"/>
      <c r="U56" s="1"/>
      <c r="V56" s="1"/>
      <c r="W56" s="1"/>
      <c r="X56" s="1"/>
      <c r="Y56" s="1"/>
      <c r="Z56" s="1"/>
      <c r="AA56" s="1"/>
      <c r="AB56" s="1"/>
      <c r="AC56" s="1"/>
      <c r="AD56" s="1"/>
      <c r="AE56" s="1"/>
      <c r="AF56" s="1"/>
      <c r="AG56" s="1"/>
      <c r="AH56" s="1"/>
      <c r="AI56" s="1"/>
    </row>
    <row r="57" spans="1:35" ht="12.75">
      <c r="A57" s="1"/>
      <c r="B57" s="20"/>
      <c r="C57" s="27"/>
      <c r="D57" s="27"/>
      <c r="E57" s="24"/>
      <c r="F57" s="1"/>
      <c r="G57" s="1"/>
      <c r="H57" s="1"/>
      <c r="I57" s="1"/>
      <c r="J57" s="1"/>
      <c r="K57" s="1"/>
      <c r="L57" s="1"/>
      <c r="M57" s="1"/>
      <c r="N57" s="1"/>
      <c r="O57" s="1"/>
      <c r="P57" s="1"/>
      <c r="Q57" s="1"/>
      <c r="R57" s="1"/>
      <c r="S57" s="2"/>
      <c r="T57" s="3"/>
      <c r="U57" s="1"/>
      <c r="V57" s="1"/>
      <c r="W57" s="1"/>
      <c r="X57" s="1"/>
      <c r="Y57" s="1"/>
      <c r="Z57" s="1"/>
      <c r="AA57" s="1"/>
      <c r="AB57" s="1"/>
      <c r="AC57" s="1"/>
      <c r="AD57" s="1"/>
      <c r="AE57" s="1"/>
      <c r="AF57" s="1"/>
      <c r="AG57" s="1"/>
      <c r="AH57" s="1"/>
      <c r="AI57" s="1"/>
    </row>
    <row r="58" spans="1:35" ht="12.75">
      <c r="A58" s="1"/>
      <c r="B58" s="20"/>
      <c r="C58" s="27"/>
      <c r="D58" s="27"/>
      <c r="E58" s="24"/>
      <c r="F58" s="1"/>
      <c r="G58" s="1"/>
      <c r="H58" s="1"/>
      <c r="I58" s="1"/>
      <c r="J58" s="1"/>
      <c r="K58" s="1"/>
      <c r="L58" s="1"/>
      <c r="M58" s="1"/>
      <c r="N58" s="1"/>
      <c r="O58" s="1"/>
      <c r="P58" s="1"/>
      <c r="Q58" s="1"/>
      <c r="R58" s="1"/>
      <c r="S58" s="2"/>
      <c r="T58" s="3"/>
      <c r="U58" s="1"/>
      <c r="V58" s="1"/>
      <c r="W58" s="1"/>
      <c r="X58" s="1"/>
      <c r="Y58" s="1"/>
      <c r="Z58" s="1"/>
      <c r="AA58" s="1"/>
      <c r="AB58" s="1"/>
      <c r="AC58" s="1"/>
      <c r="AD58" s="1"/>
      <c r="AE58" s="1"/>
      <c r="AF58" s="1"/>
      <c r="AG58" s="1"/>
      <c r="AH58" s="1"/>
      <c r="AI58" s="1"/>
    </row>
    <row r="59" spans="1:35" ht="12.75">
      <c r="A59" s="1"/>
      <c r="B59" s="20"/>
      <c r="C59" s="27"/>
      <c r="D59" s="27"/>
      <c r="E59" s="24"/>
      <c r="F59" s="1"/>
      <c r="G59" s="1"/>
      <c r="H59" s="1"/>
      <c r="I59" s="1"/>
      <c r="J59" s="1"/>
      <c r="K59" s="1"/>
      <c r="L59" s="1"/>
      <c r="M59" s="1"/>
      <c r="N59" s="1"/>
      <c r="O59" s="1"/>
      <c r="P59" s="1"/>
      <c r="Q59" s="1"/>
      <c r="R59" s="1"/>
      <c r="S59" s="2"/>
      <c r="T59" s="3"/>
      <c r="U59" s="1"/>
      <c r="V59" s="1"/>
      <c r="W59" s="1"/>
      <c r="X59" s="1"/>
      <c r="Y59" s="1"/>
      <c r="Z59" s="1"/>
      <c r="AA59" s="1"/>
      <c r="AB59" s="1"/>
      <c r="AC59" s="1"/>
      <c r="AD59" s="1"/>
      <c r="AE59" s="1"/>
      <c r="AF59" s="1"/>
      <c r="AG59" s="1"/>
      <c r="AH59" s="1"/>
      <c r="AI59" s="1"/>
    </row>
    <row r="60" spans="1:35" ht="12.75">
      <c r="A60" s="1"/>
      <c r="B60" s="20"/>
      <c r="C60" s="27"/>
      <c r="D60" s="27"/>
      <c r="E60" s="24"/>
      <c r="F60" s="1"/>
      <c r="G60" s="1"/>
      <c r="H60" s="1"/>
      <c r="I60" s="1"/>
      <c r="J60" s="1"/>
      <c r="K60" s="1"/>
      <c r="L60" s="1"/>
      <c r="M60" s="1"/>
      <c r="N60" s="1"/>
      <c r="O60" s="1"/>
      <c r="P60" s="1"/>
      <c r="Q60" s="1"/>
      <c r="R60" s="1"/>
      <c r="S60" s="2"/>
      <c r="T60" s="3"/>
      <c r="U60" s="1"/>
      <c r="V60" s="1"/>
      <c r="W60" s="1"/>
      <c r="X60" s="1"/>
      <c r="Y60" s="1"/>
      <c r="Z60" s="1"/>
      <c r="AA60" s="1"/>
      <c r="AB60" s="1"/>
      <c r="AC60" s="1"/>
      <c r="AD60" s="1"/>
      <c r="AE60" s="1"/>
      <c r="AF60" s="1"/>
      <c r="AG60" s="1"/>
      <c r="AH60" s="1"/>
      <c r="AI60" s="1"/>
    </row>
    <row r="61" spans="1:35" ht="12.75">
      <c r="A61" s="1"/>
      <c r="B61" s="20"/>
      <c r="C61" s="27"/>
      <c r="D61" s="27"/>
      <c r="E61" s="24"/>
      <c r="F61" s="1"/>
      <c r="G61" s="1"/>
      <c r="H61" s="1"/>
      <c r="I61" s="1"/>
      <c r="J61" s="1"/>
      <c r="K61" s="1"/>
      <c r="L61" s="1"/>
      <c r="M61" s="1"/>
      <c r="N61" s="1"/>
      <c r="O61" s="1"/>
      <c r="P61" s="1"/>
      <c r="Q61" s="1"/>
      <c r="R61" s="1"/>
      <c r="S61" s="2"/>
      <c r="T61" s="3"/>
      <c r="U61" s="1"/>
      <c r="V61" s="1"/>
      <c r="W61" s="1"/>
      <c r="X61" s="1"/>
      <c r="Y61" s="1"/>
      <c r="Z61" s="1"/>
      <c r="AA61" s="1"/>
      <c r="AB61" s="1"/>
      <c r="AC61" s="1"/>
      <c r="AD61" s="1"/>
      <c r="AE61" s="1"/>
      <c r="AF61" s="1"/>
      <c r="AG61" s="1"/>
      <c r="AH61" s="1"/>
      <c r="AI61" s="1"/>
    </row>
    <row r="62" spans="1:35" ht="12.75">
      <c r="A62" s="1"/>
      <c r="B62" s="20"/>
      <c r="C62" s="27"/>
      <c r="D62" s="27"/>
      <c r="E62" s="24"/>
      <c r="F62" s="1"/>
      <c r="G62" s="1"/>
      <c r="H62" s="1"/>
      <c r="I62" s="1"/>
      <c r="J62" s="1"/>
      <c r="K62" s="1"/>
      <c r="L62" s="1"/>
      <c r="M62" s="1"/>
      <c r="N62" s="1"/>
      <c r="O62" s="1"/>
      <c r="P62" s="1"/>
      <c r="Q62" s="1"/>
      <c r="R62" s="1"/>
      <c r="S62" s="2"/>
      <c r="T62" s="3"/>
      <c r="U62" s="1"/>
      <c r="V62" s="1"/>
      <c r="W62" s="1"/>
      <c r="X62" s="1"/>
      <c r="Y62" s="1"/>
      <c r="Z62" s="1"/>
      <c r="AA62" s="1"/>
      <c r="AB62" s="1"/>
      <c r="AC62" s="1"/>
      <c r="AD62" s="1"/>
      <c r="AE62" s="1"/>
      <c r="AF62" s="1"/>
      <c r="AG62" s="1"/>
      <c r="AH62" s="1"/>
      <c r="AI62" s="1"/>
    </row>
    <row r="63" spans="1:35" ht="12.75">
      <c r="A63" s="1"/>
      <c r="B63" s="20"/>
      <c r="C63" s="27"/>
      <c r="D63" s="27"/>
      <c r="E63" s="24"/>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2.75">
      <c r="A64" s="1"/>
      <c r="B64" s="20"/>
      <c r="C64" s="27"/>
      <c r="D64" s="27"/>
      <c r="E64" s="24"/>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ht="12.75">
      <c r="A65" s="1"/>
      <c r="B65" s="20"/>
      <c r="C65" s="27"/>
      <c r="D65" s="27"/>
      <c r="E65" s="24"/>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ht="12.75">
      <c r="A66" s="1"/>
      <c r="B66" s="20"/>
      <c r="C66" s="27"/>
      <c r="D66" s="27"/>
      <c r="E66" s="24"/>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ht="12.75">
      <c r="A67" s="1"/>
      <c r="B67" s="20"/>
      <c r="C67" s="27"/>
      <c r="D67" s="27"/>
      <c r="E67" s="24"/>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2.75">
      <c r="A68" s="1"/>
      <c r="B68" s="20"/>
      <c r="C68" s="27"/>
      <c r="D68" s="27"/>
      <c r="E68" s="24"/>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ht="12.75">
      <c r="A69" s="1"/>
      <c r="B69" s="20"/>
      <c r="C69" s="27"/>
      <c r="D69" s="27"/>
      <c r="E69" s="24"/>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ht="12.75">
      <c r="A70" s="1"/>
      <c r="B70" s="20"/>
      <c r="C70" s="27"/>
      <c r="D70" s="27"/>
      <c r="E70" s="24"/>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ht="12.75">
      <c r="A71" s="1"/>
      <c r="B71" s="20"/>
      <c r="C71" s="27"/>
      <c r="D71" s="27"/>
      <c r="E71" s="24"/>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12.75">
      <c r="A72" s="1"/>
      <c r="B72" s="20"/>
      <c r="C72" s="27"/>
      <c r="D72" s="27"/>
      <c r="E72" s="24"/>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ht="12.75">
      <c r="A73" s="1"/>
      <c r="B73" s="20"/>
      <c r="C73" s="27"/>
      <c r="D73" s="27"/>
      <c r="E73" s="24"/>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ht="12.75">
      <c r="A74" s="1"/>
      <c r="B74" s="20"/>
      <c r="C74" s="27"/>
      <c r="D74" s="27"/>
      <c r="E74" s="24"/>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ht="12.75">
      <c r="A75" s="1"/>
      <c r="B75" s="20"/>
      <c r="C75" s="27"/>
      <c r="D75" s="27"/>
      <c r="E75" s="24"/>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ht="12.75">
      <c r="A76" s="1"/>
      <c r="B76" s="20"/>
      <c r="C76" s="27"/>
      <c r="D76" s="27"/>
      <c r="E76" s="24"/>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ht="12.75">
      <c r="A77" s="1"/>
      <c r="B77" s="20"/>
      <c r="C77" s="27"/>
      <c r="D77" s="27"/>
      <c r="E77" s="24"/>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12.75">
      <c r="A78" s="1"/>
      <c r="B78" s="20"/>
      <c r="C78" s="27"/>
      <c r="D78" s="27"/>
      <c r="E78" s="24"/>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12.75">
      <c r="A79" s="1"/>
      <c r="B79" s="20"/>
      <c r="C79" s="27"/>
      <c r="D79" s="27"/>
      <c r="E79" s="24"/>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12.75">
      <c r="A80" s="1"/>
      <c r="B80" s="20"/>
      <c r="C80" s="27"/>
      <c r="D80" s="27"/>
      <c r="E80" s="24"/>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ht="12.75">
      <c r="A81" s="1"/>
      <c r="B81" s="20"/>
      <c r="C81" s="27"/>
      <c r="D81" s="27"/>
      <c r="E81" s="24"/>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ht="12.75">
      <c r="A82" s="1"/>
      <c r="B82" s="20"/>
      <c r="C82" s="27"/>
      <c r="D82" s="27"/>
      <c r="E82" s="24"/>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ht="12.75">
      <c r="A83" s="1"/>
      <c r="B83" s="20"/>
      <c r="C83" s="27"/>
      <c r="D83" s="27"/>
      <c r="E83" s="24"/>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ht="12.75">
      <c r="A84" s="1"/>
      <c r="B84" s="20"/>
      <c r="C84" s="27"/>
      <c r="D84" s="27"/>
      <c r="E84" s="24"/>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ht="12.75">
      <c r="A85" s="1"/>
      <c r="B85" s="20"/>
      <c r="C85" s="27"/>
      <c r="D85" s="27"/>
      <c r="E85" s="24"/>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ht="12.75">
      <c r="A86" s="1"/>
      <c r="B86" s="20"/>
      <c r="C86" s="27"/>
      <c r="D86" s="27"/>
      <c r="E86" s="24"/>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ht="12.75">
      <c r="A87" s="1"/>
      <c r="B87" s="20"/>
      <c r="C87" s="27"/>
      <c r="D87" s="27"/>
      <c r="E87" s="24"/>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ht="12.75">
      <c r="A88" s="1"/>
      <c r="B88" s="20"/>
      <c r="C88" s="27"/>
      <c r="D88" s="27"/>
      <c r="E88" s="24"/>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ht="12.75">
      <c r="A89" s="1"/>
      <c r="B89" s="20"/>
      <c r="C89" s="27"/>
      <c r="D89" s="27"/>
      <c r="E89" s="24"/>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ht="12.75">
      <c r="A90" s="1"/>
      <c r="B90" s="20"/>
      <c r="C90" s="27"/>
      <c r="D90" s="27"/>
      <c r="E90" s="24"/>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ht="12.75">
      <c r="A91" s="1"/>
      <c r="B91" s="20"/>
      <c r="C91" s="27"/>
      <c r="D91" s="27"/>
      <c r="E91" s="24"/>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ht="12.75">
      <c r="A92" s="1"/>
      <c r="B92" s="20"/>
      <c r="C92" s="27"/>
      <c r="D92" s="27"/>
      <c r="E92" s="24"/>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12.75">
      <c r="A93" s="1"/>
      <c r="B93" s="20"/>
      <c r="C93" s="27"/>
      <c r="D93" s="27"/>
      <c r="E93" s="24"/>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ht="12.75">
      <c r="A94" s="1"/>
      <c r="B94" s="20"/>
      <c r="C94" s="27"/>
      <c r="D94" s="27"/>
      <c r="E94" s="24"/>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ht="12.75">
      <c r="A95" s="1"/>
      <c r="B95" s="20"/>
      <c r="C95" s="27"/>
      <c r="D95" s="27"/>
      <c r="E95" s="24"/>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ht="12.75">
      <c r="A96" s="1"/>
      <c r="B96" s="20"/>
      <c r="C96" s="27"/>
      <c r="D96" s="27"/>
      <c r="E96" s="24"/>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ht="12.75">
      <c r="A97" s="1"/>
      <c r="B97" s="20"/>
      <c r="C97" s="27"/>
      <c r="D97" s="27"/>
      <c r="E97" s="2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ht="12.75">
      <c r="A98" s="1"/>
      <c r="B98" s="20"/>
      <c r="C98" s="27"/>
      <c r="D98" s="27"/>
      <c r="E98" s="24"/>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ht="12.75">
      <c r="A99" s="1"/>
      <c r="B99" s="20"/>
      <c r="C99" s="27"/>
      <c r="D99" s="27"/>
      <c r="E99" s="24"/>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ht="12.75">
      <c r="A100" s="1"/>
      <c r="B100" s="20"/>
      <c r="C100" s="27"/>
      <c r="D100" s="27"/>
      <c r="E100" s="24"/>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ht="12.75">
      <c r="A101" s="1"/>
      <c r="B101" s="20"/>
      <c r="C101" s="27"/>
      <c r="D101" s="27"/>
      <c r="E101" s="24"/>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ht="12.75">
      <c r="A102" s="1"/>
      <c r="B102" s="20"/>
      <c r="C102" s="27"/>
      <c r="D102" s="27"/>
      <c r="E102" s="24"/>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ht="12.75">
      <c r="A103" s="1"/>
      <c r="B103" s="20"/>
      <c r="C103" s="27"/>
      <c r="D103" s="27"/>
      <c r="E103" s="24"/>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ht="12.75">
      <c r="A104" s="1"/>
      <c r="B104" s="20"/>
      <c r="C104" s="27"/>
      <c r="D104" s="27"/>
      <c r="E104" s="24"/>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ht="12.75">
      <c r="A105" s="1"/>
      <c r="B105" s="20"/>
      <c r="C105" s="27"/>
      <c r="D105" s="27"/>
      <c r="E105" s="24"/>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ht="12.75">
      <c r="A106" s="1"/>
      <c r="B106" s="20"/>
      <c r="C106" s="27"/>
      <c r="D106" s="27"/>
      <c r="E106" s="24"/>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ht="12.75">
      <c r="A107" s="1"/>
      <c r="B107" s="20"/>
      <c r="C107" s="27"/>
      <c r="D107" s="27"/>
      <c r="E107" s="24"/>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ht="12.75">
      <c r="A108" s="1"/>
      <c r="B108" s="20"/>
      <c r="C108" s="27"/>
      <c r="D108" s="27"/>
      <c r="E108" s="24"/>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ht="12.75">
      <c r="A109" s="1"/>
      <c r="B109" s="20"/>
      <c r="C109" s="27"/>
      <c r="D109" s="27"/>
      <c r="E109" s="24"/>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ht="12.75">
      <c r="A110" s="1"/>
      <c r="B110" s="20"/>
      <c r="C110" s="27"/>
      <c r="D110" s="27"/>
      <c r="E110" s="24"/>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ht="12.75">
      <c r="A111" s="1"/>
      <c r="B111" s="20"/>
      <c r="C111" s="27"/>
      <c r="D111" s="27"/>
      <c r="E111" s="24"/>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ht="12.75">
      <c r="A112" s="1"/>
      <c r="B112" s="20"/>
      <c r="C112" s="27"/>
      <c r="D112" s="27"/>
      <c r="E112" s="24"/>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ht="12.75">
      <c r="A113" s="1"/>
      <c r="B113" s="20"/>
      <c r="C113" s="27"/>
      <c r="D113" s="27"/>
      <c r="E113" s="24"/>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ht="12.75">
      <c r="A114" s="1"/>
      <c r="B114" s="20"/>
      <c r="C114" s="27"/>
      <c r="D114" s="27"/>
      <c r="E114" s="24"/>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ht="12.75">
      <c r="A115" s="1"/>
      <c r="B115" s="20"/>
      <c r="C115" s="27"/>
      <c r="D115" s="27"/>
      <c r="E115" s="24"/>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ht="12.75">
      <c r="A116" s="1"/>
      <c r="B116" s="20"/>
      <c r="C116" s="27"/>
      <c r="D116" s="27"/>
      <c r="E116" s="2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ht="12.75">
      <c r="A117" s="1"/>
      <c r="B117" s="20"/>
      <c r="C117" s="27"/>
      <c r="D117" s="27"/>
      <c r="E117" s="24"/>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ht="12.75">
      <c r="A118" s="1"/>
      <c r="B118" s="20"/>
      <c r="C118" s="27"/>
      <c r="D118" s="27"/>
      <c r="E118" s="24"/>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ht="12.75">
      <c r="A119" s="1"/>
      <c r="B119" s="20"/>
      <c r="C119" s="27"/>
      <c r="D119" s="27"/>
      <c r="E119" s="24"/>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ht="12.75">
      <c r="A120" s="1"/>
      <c r="B120" s="20"/>
      <c r="C120" s="27"/>
      <c r="D120" s="27"/>
      <c r="E120" s="24"/>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ht="12.75">
      <c r="A121" s="1"/>
      <c r="B121" s="20"/>
      <c r="C121" s="27"/>
      <c r="D121" s="27"/>
      <c r="E121" s="24"/>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ht="12.75">
      <c r="A122" s="1"/>
      <c r="B122" s="20"/>
      <c r="C122" s="27"/>
      <c r="D122" s="27"/>
      <c r="E122" s="24"/>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ht="12.75">
      <c r="A123" s="1"/>
      <c r="B123" s="20"/>
      <c r="C123" s="27"/>
      <c r="D123" s="27"/>
      <c r="E123" s="24"/>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ht="12.75">
      <c r="A124" s="1"/>
      <c r="B124" s="20"/>
      <c r="C124" s="27"/>
      <c r="D124" s="27"/>
      <c r="E124" s="24"/>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ht="12.75">
      <c r="A125" s="1"/>
      <c r="B125" s="20"/>
      <c r="C125" s="27"/>
      <c r="D125" s="27"/>
      <c r="E125" s="24"/>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ht="12.75">
      <c r="A126" s="1"/>
      <c r="B126" s="20"/>
      <c r="C126" s="27"/>
      <c r="D126" s="27"/>
      <c r="E126" s="24"/>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ht="12.75">
      <c r="A127" s="1"/>
      <c r="B127" s="20"/>
      <c r="C127" s="27"/>
      <c r="D127" s="27"/>
      <c r="E127" s="24"/>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2.75">
      <c r="A128" s="1"/>
      <c r="B128" s="20"/>
      <c r="C128" s="27"/>
      <c r="D128" s="27"/>
      <c r="E128" s="24"/>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ht="12.75">
      <c r="A129" s="1"/>
      <c r="B129" s="20"/>
      <c r="C129" s="27"/>
      <c r="D129" s="27"/>
      <c r="E129" s="24"/>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ht="12.75">
      <c r="A130" s="1"/>
      <c r="B130" s="20"/>
      <c r="C130" s="27"/>
      <c r="D130" s="27"/>
      <c r="E130" s="24"/>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ht="12.75">
      <c r="A131" s="1"/>
      <c r="B131" s="20"/>
      <c r="C131" s="27"/>
      <c r="D131" s="27"/>
      <c r="E131" s="24"/>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ht="12.75">
      <c r="A132" s="1"/>
      <c r="B132" s="20"/>
      <c r="C132" s="27"/>
      <c r="D132" s="27"/>
      <c r="E132" s="24"/>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1:35" ht="12.75">
      <c r="A133" s="1"/>
      <c r="B133" s="20"/>
      <c r="C133" s="27"/>
      <c r="D133" s="27"/>
      <c r="E133" s="24"/>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1:35" ht="12.75">
      <c r="A134" s="1"/>
      <c r="B134" s="20"/>
      <c r="C134" s="27"/>
      <c r="D134" s="27"/>
      <c r="E134" s="24"/>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1:35" ht="12.75">
      <c r="A135" s="1"/>
      <c r="B135" s="20"/>
      <c r="C135" s="27"/>
      <c r="D135" s="27"/>
      <c r="E135" s="24"/>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1:35" ht="12.75">
      <c r="A136" s="1"/>
      <c r="B136" s="20"/>
      <c r="C136" s="27"/>
      <c r="D136" s="27"/>
      <c r="E136" s="24"/>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1:35" ht="12.75">
      <c r="A137" s="1"/>
      <c r="B137" s="20"/>
      <c r="C137" s="27"/>
      <c r="D137" s="27"/>
      <c r="E137" s="24"/>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ht="12.75">
      <c r="A138" s="1"/>
      <c r="B138" s="20"/>
      <c r="C138" s="27"/>
      <c r="D138" s="27"/>
      <c r="E138" s="24"/>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ht="12.75">
      <c r="A139" s="1"/>
      <c r="B139" s="20"/>
      <c r="C139" s="27"/>
      <c r="D139" s="27"/>
      <c r="E139" s="24"/>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1:35" ht="12.75">
      <c r="A140" s="1"/>
      <c r="B140" s="20"/>
      <c r="C140" s="27"/>
      <c r="D140" s="27"/>
      <c r="E140" s="24"/>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1:35" ht="12.75">
      <c r="A141" s="1"/>
      <c r="B141" s="20"/>
      <c r="C141" s="27"/>
      <c r="D141" s="27"/>
      <c r="E141" s="24"/>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1:35" ht="12.75">
      <c r="A142" s="1"/>
      <c r="B142" s="20"/>
      <c r="C142" s="27"/>
      <c r="D142" s="27"/>
      <c r="E142" s="24"/>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1:35" ht="12.75">
      <c r="A143" s="1"/>
      <c r="B143" s="20"/>
      <c r="C143" s="27"/>
      <c r="D143" s="27"/>
      <c r="E143" s="24"/>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1:35" ht="12.75">
      <c r="A144" s="1"/>
      <c r="B144" s="20"/>
      <c r="C144" s="27"/>
      <c r="D144" s="27"/>
      <c r="E144" s="24"/>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35" ht="12.75">
      <c r="A145" s="1"/>
      <c r="B145" s="20"/>
      <c r="C145" s="27"/>
      <c r="D145" s="27"/>
      <c r="E145" s="24"/>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35" ht="12.75">
      <c r="A146" s="1"/>
      <c r="B146" s="20"/>
      <c r="C146" s="27"/>
      <c r="D146" s="27"/>
      <c r="E146" s="24"/>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35" ht="12.75">
      <c r="A147" s="1"/>
      <c r="B147" s="20"/>
      <c r="C147" s="27"/>
      <c r="D147" s="27"/>
      <c r="E147" s="24"/>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35" ht="12.75">
      <c r="A148" s="1"/>
      <c r="B148" s="20"/>
      <c r="C148" s="27"/>
      <c r="D148" s="27"/>
      <c r="E148" s="24"/>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35" ht="12.75">
      <c r="A149" s="1"/>
      <c r="B149" s="20"/>
      <c r="C149" s="27"/>
      <c r="D149" s="27"/>
      <c r="E149" s="24"/>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35" ht="12.75">
      <c r="A150" s="1"/>
      <c r="B150" s="20"/>
      <c r="C150" s="27"/>
      <c r="D150" s="27"/>
      <c r="E150" s="24"/>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35" ht="12.75">
      <c r="A151" s="1"/>
      <c r="B151" s="20"/>
      <c r="C151" s="27"/>
      <c r="D151" s="27"/>
      <c r="E151" s="24"/>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35" ht="12.75">
      <c r="A152" s="1"/>
      <c r="B152" s="20"/>
      <c r="C152" s="27"/>
      <c r="D152" s="27"/>
      <c r="E152" s="24"/>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35" ht="12.75">
      <c r="A153" s="1"/>
      <c r="B153" s="20"/>
      <c r="C153" s="27"/>
      <c r="D153" s="27"/>
      <c r="E153" s="24"/>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ht="12.75">
      <c r="A154" s="1"/>
      <c r="B154" s="20"/>
      <c r="C154" s="27"/>
      <c r="D154" s="27"/>
      <c r="E154" s="24"/>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35" ht="12.75">
      <c r="A155" s="1"/>
      <c r="B155" s="20"/>
      <c r="C155" s="27"/>
      <c r="D155" s="27"/>
      <c r="E155" s="24"/>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35" ht="12.75">
      <c r="A156" s="1"/>
      <c r="B156" s="20"/>
      <c r="C156" s="27"/>
      <c r="D156" s="27"/>
      <c r="E156" s="24"/>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35" ht="12.75">
      <c r="A157" s="1"/>
      <c r="B157" s="20"/>
      <c r="C157" s="27"/>
      <c r="D157" s="27"/>
      <c r="E157" s="24"/>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35" ht="12.75">
      <c r="A158" s="1"/>
      <c r="B158" s="20"/>
      <c r="C158" s="27"/>
      <c r="D158" s="27"/>
      <c r="E158" s="24"/>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35" ht="12.75">
      <c r="A159" s="1"/>
      <c r="B159" s="20"/>
      <c r="C159" s="27"/>
      <c r="D159" s="27"/>
      <c r="E159" s="24"/>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35" ht="12.75">
      <c r="A160" s="1"/>
      <c r="B160" s="20"/>
      <c r="C160" s="27"/>
      <c r="D160" s="27"/>
      <c r="E160" s="24"/>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ht="12.75">
      <c r="A161" s="1"/>
      <c r="B161" s="20"/>
      <c r="C161" s="27"/>
      <c r="D161" s="27"/>
      <c r="E161" s="24"/>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ht="12.75">
      <c r="A162" s="1"/>
      <c r="B162" s="20"/>
      <c r="C162" s="27"/>
      <c r="D162" s="27"/>
      <c r="E162" s="24"/>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ht="12.75">
      <c r="A163" s="1"/>
      <c r="B163" s="20"/>
      <c r="C163" s="27"/>
      <c r="D163" s="27"/>
      <c r="E163" s="24"/>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ht="12.75">
      <c r="A164" s="1"/>
      <c r="B164" s="20"/>
      <c r="C164" s="27"/>
      <c r="D164" s="27"/>
      <c r="E164" s="24"/>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ht="12.75">
      <c r="A165" s="1"/>
      <c r="B165" s="20"/>
      <c r="C165" s="27"/>
      <c r="D165" s="27"/>
      <c r="E165" s="24"/>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35" ht="12.75">
      <c r="A166" s="1"/>
      <c r="B166" s="20"/>
      <c r="C166" s="27"/>
      <c r="D166" s="27"/>
      <c r="E166" s="24"/>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35" ht="12.75">
      <c r="A167" s="1"/>
      <c r="B167" s="20"/>
      <c r="C167" s="27"/>
      <c r="D167" s="27"/>
      <c r="E167" s="24"/>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35" ht="12.75">
      <c r="A168" s="1"/>
      <c r="B168" s="20"/>
      <c r="C168" s="27"/>
      <c r="D168" s="27"/>
      <c r="E168" s="24"/>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35" ht="12.75">
      <c r="A169" s="1"/>
      <c r="B169" s="20"/>
      <c r="C169" s="27"/>
      <c r="D169" s="27"/>
      <c r="E169" s="24"/>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35" ht="12.75">
      <c r="A170" s="1"/>
      <c r="B170" s="20"/>
      <c r="C170" s="27"/>
      <c r="D170" s="27"/>
      <c r="E170" s="24"/>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35" ht="12.75">
      <c r="A171" s="1"/>
      <c r="B171" s="20"/>
      <c r="C171" s="27"/>
      <c r="D171" s="27"/>
      <c r="E171" s="24"/>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35" ht="12.75">
      <c r="A172" s="1"/>
      <c r="B172" s="20"/>
      <c r="C172" s="27"/>
      <c r="D172" s="27"/>
      <c r="E172" s="24"/>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35" ht="12.75">
      <c r="A173" s="1"/>
      <c r="B173" s="20"/>
      <c r="C173" s="27"/>
      <c r="D173" s="27"/>
      <c r="E173" s="24"/>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35" ht="12.75">
      <c r="A174" s="1"/>
      <c r="B174" s="20"/>
      <c r="C174" s="27"/>
      <c r="D174" s="27"/>
      <c r="E174" s="24"/>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35" ht="12.75">
      <c r="A175" s="1"/>
      <c r="B175" s="20"/>
      <c r="C175" s="27"/>
      <c r="D175" s="27"/>
      <c r="E175" s="24"/>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35" ht="12.75">
      <c r="A176" s="1"/>
      <c r="B176" s="20"/>
      <c r="C176" s="27"/>
      <c r="D176" s="27"/>
      <c r="E176" s="24"/>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ht="12.75">
      <c r="A177" s="1"/>
      <c r="B177" s="20"/>
      <c r="C177" s="27"/>
      <c r="D177" s="27"/>
      <c r="E177" s="24"/>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ht="12.75">
      <c r="A178" s="1"/>
      <c r="B178" s="20"/>
      <c r="C178" s="27"/>
      <c r="D178" s="27"/>
      <c r="E178" s="24"/>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35" ht="12.75">
      <c r="A179" s="1"/>
      <c r="B179" s="20"/>
      <c r="C179" s="27"/>
      <c r="D179" s="27"/>
      <c r="E179" s="24"/>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35" ht="12.75">
      <c r="A180" s="1"/>
      <c r="B180" s="20"/>
      <c r="C180" s="27"/>
      <c r="D180" s="27"/>
      <c r="E180" s="24"/>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ht="12.75">
      <c r="A181" s="1"/>
      <c r="B181" s="20"/>
      <c r="C181" s="27"/>
      <c r="D181" s="27"/>
      <c r="E181" s="24"/>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ht="12.75">
      <c r="A182" s="1"/>
      <c r="B182" s="20"/>
      <c r="C182" s="27"/>
      <c r="D182" s="27"/>
      <c r="E182" s="24"/>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ht="12.75">
      <c r="A183" s="1"/>
      <c r="B183" s="20"/>
      <c r="C183" s="27"/>
      <c r="D183" s="27"/>
      <c r="E183" s="24"/>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ht="12.75">
      <c r="A184" s="1"/>
      <c r="B184" s="20"/>
      <c r="C184" s="27"/>
      <c r="D184" s="27"/>
      <c r="E184" s="24"/>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ht="12.75">
      <c r="A185" s="1"/>
      <c r="B185" s="20"/>
      <c r="C185" s="27"/>
      <c r="D185" s="27"/>
      <c r="E185" s="24"/>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ht="12.75">
      <c r="A186" s="1"/>
      <c r="B186" s="20"/>
      <c r="C186" s="27"/>
      <c r="D186" s="27"/>
      <c r="E186" s="24"/>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ht="12.75">
      <c r="A187" s="1"/>
      <c r="B187" s="20"/>
      <c r="C187" s="27"/>
      <c r="D187" s="27"/>
      <c r="E187" s="24"/>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ht="12.75">
      <c r="A188" s="1"/>
      <c r="B188" s="20"/>
      <c r="C188" s="27"/>
      <c r="D188" s="27"/>
      <c r="E188" s="24"/>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ht="12.75">
      <c r="A189" s="1"/>
      <c r="B189" s="20"/>
      <c r="C189" s="27"/>
      <c r="D189" s="27"/>
      <c r="E189" s="24"/>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ht="12.75">
      <c r="A190" s="1"/>
      <c r="B190" s="20"/>
      <c r="C190" s="27"/>
      <c r="D190" s="27"/>
      <c r="E190" s="24"/>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ht="12.75">
      <c r="A191" s="1"/>
      <c r="B191" s="20"/>
      <c r="C191" s="27"/>
      <c r="D191" s="27"/>
      <c r="E191" s="24"/>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ht="12.75">
      <c r="A192" s="1"/>
      <c r="B192" s="20"/>
      <c r="C192" s="27"/>
      <c r="D192" s="27"/>
      <c r="E192" s="24"/>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ht="12.75">
      <c r="A193" s="1"/>
      <c r="B193" s="20"/>
      <c r="C193" s="27"/>
      <c r="D193" s="27"/>
      <c r="E193" s="24"/>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ht="12.75">
      <c r="A194" s="1"/>
      <c r="B194" s="20"/>
      <c r="C194" s="27"/>
      <c r="D194" s="27"/>
      <c r="E194" s="24"/>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ht="12.75">
      <c r="A195" s="1"/>
      <c r="B195" s="20"/>
      <c r="C195" s="27"/>
      <c r="D195" s="27"/>
      <c r="E195" s="24"/>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ht="12.75">
      <c r="A196" s="1"/>
      <c r="B196" s="20"/>
      <c r="C196" s="27"/>
      <c r="D196" s="27"/>
      <c r="E196" s="24"/>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ht="12.75">
      <c r="A197" s="1"/>
      <c r="B197" s="20"/>
      <c r="C197" s="27"/>
      <c r="D197" s="27"/>
      <c r="E197" s="24"/>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ht="12.75">
      <c r="A198" s="1"/>
      <c r="B198" s="20"/>
      <c r="C198" s="27"/>
      <c r="D198" s="27"/>
      <c r="E198" s="24"/>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ht="12.75">
      <c r="A199" s="1"/>
      <c r="B199" s="20"/>
      <c r="C199" s="27"/>
      <c r="D199" s="27"/>
      <c r="E199" s="24"/>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ht="12.75">
      <c r="A200" s="1"/>
      <c r="B200" s="20"/>
      <c r="C200" s="27"/>
      <c r="D200" s="27"/>
      <c r="E200" s="24"/>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ht="12.75">
      <c r="A201" s="1"/>
      <c r="B201" s="20"/>
      <c r="C201" s="27"/>
      <c r="D201" s="27"/>
      <c r="E201" s="24"/>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ht="12.75">
      <c r="A202" s="1"/>
      <c r="B202" s="20"/>
      <c r="C202" s="27"/>
      <c r="D202" s="27"/>
      <c r="E202" s="24"/>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ht="12.75">
      <c r="A203" s="1"/>
      <c r="B203" s="20"/>
      <c r="C203" s="27"/>
      <c r="D203" s="27"/>
      <c r="E203" s="24"/>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ht="12.75">
      <c r="A204" s="1"/>
      <c r="B204" s="20"/>
      <c r="C204" s="27"/>
      <c r="D204" s="27"/>
      <c r="E204" s="24"/>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ht="12.75">
      <c r="A205" s="1"/>
      <c r="B205" s="20"/>
      <c r="C205" s="27"/>
      <c r="D205" s="27"/>
      <c r="E205" s="24"/>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ht="12.75">
      <c r="A206" s="1"/>
      <c r="B206" s="20"/>
      <c r="C206" s="27"/>
      <c r="D206" s="27"/>
      <c r="E206" s="24"/>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ht="12.75">
      <c r="A207" s="1"/>
      <c r="B207" s="20"/>
      <c r="C207" s="27"/>
      <c r="D207" s="27"/>
      <c r="E207" s="24"/>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ht="12.75">
      <c r="A208" s="1"/>
      <c r="B208" s="20"/>
      <c r="C208" s="27"/>
      <c r="D208" s="27"/>
      <c r="E208" s="24"/>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2.75">
      <c r="A209" s="1"/>
      <c r="B209" s="20"/>
      <c r="C209" s="27"/>
      <c r="D209" s="27"/>
      <c r="E209" s="24"/>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2.75">
      <c r="A210" s="1"/>
      <c r="B210" s="20"/>
      <c r="C210" s="27"/>
      <c r="D210" s="27"/>
      <c r="E210" s="24"/>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2.75">
      <c r="A211" s="1"/>
      <c r="B211" s="20"/>
      <c r="C211" s="27"/>
      <c r="D211" s="27"/>
      <c r="E211" s="24"/>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2.75">
      <c r="A212" s="1"/>
      <c r="B212" s="20"/>
      <c r="C212" s="27"/>
      <c r="D212" s="27"/>
      <c r="E212" s="24"/>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2.75">
      <c r="A213" s="1"/>
      <c r="B213" s="20"/>
      <c r="C213" s="27"/>
      <c r="D213" s="27"/>
      <c r="E213" s="24"/>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2.75">
      <c r="A214" s="1"/>
      <c r="B214" s="20"/>
      <c r="C214" s="27"/>
      <c r="D214" s="27"/>
      <c r="E214" s="24"/>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2.75">
      <c r="A215" s="1"/>
      <c r="B215" s="20"/>
      <c r="C215" s="27"/>
      <c r="D215" s="27"/>
      <c r="E215" s="24"/>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2.75">
      <c r="A216" s="1"/>
      <c r="B216" s="20"/>
      <c r="C216" s="27"/>
      <c r="D216" s="27"/>
      <c r="E216" s="24"/>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2.75">
      <c r="A217" s="1"/>
      <c r="B217" s="20"/>
      <c r="C217" s="27"/>
      <c r="D217" s="27"/>
      <c r="E217" s="24"/>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2.75">
      <c r="A218" s="1"/>
      <c r="B218" s="20"/>
      <c r="C218" s="27"/>
      <c r="D218" s="27"/>
      <c r="E218" s="24"/>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2.75">
      <c r="A219" s="1"/>
      <c r="B219" s="20"/>
      <c r="C219" s="27"/>
      <c r="D219" s="27"/>
      <c r="E219" s="24"/>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2.75">
      <c r="A220" s="1"/>
      <c r="B220" s="20"/>
      <c r="C220" s="27"/>
      <c r="D220" s="27"/>
      <c r="E220" s="24"/>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2.75">
      <c r="A221" s="1"/>
      <c r="B221" s="20"/>
      <c r="C221" s="27"/>
      <c r="D221" s="27"/>
      <c r="E221" s="24"/>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2.75">
      <c r="A222" s="1"/>
      <c r="B222" s="20"/>
      <c r="C222" s="27"/>
      <c r="D222" s="27"/>
      <c r="E222" s="24"/>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2.75">
      <c r="A223" s="1"/>
      <c r="B223" s="20"/>
      <c r="C223" s="27"/>
      <c r="D223" s="27"/>
      <c r="E223" s="24"/>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2.75">
      <c r="A224" s="1"/>
      <c r="B224" s="20"/>
      <c r="C224" s="27"/>
      <c r="D224" s="27"/>
      <c r="E224" s="24"/>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2.75">
      <c r="A225" s="1"/>
      <c r="B225" s="20"/>
      <c r="C225" s="27"/>
      <c r="D225" s="27"/>
      <c r="E225" s="24"/>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2.75">
      <c r="A226" s="1"/>
      <c r="B226" s="20"/>
      <c r="C226" s="27"/>
      <c r="D226" s="27"/>
      <c r="E226" s="24"/>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2.75">
      <c r="A227" s="1"/>
      <c r="B227" s="20"/>
      <c r="C227" s="27"/>
      <c r="D227" s="27"/>
      <c r="E227" s="24"/>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2.75">
      <c r="A228" s="1"/>
      <c r="B228" s="20"/>
      <c r="C228" s="27"/>
      <c r="D228" s="27"/>
      <c r="E228" s="24"/>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2.75">
      <c r="A229" s="1"/>
      <c r="B229" s="20"/>
      <c r="C229" s="27"/>
      <c r="D229" s="27"/>
      <c r="E229" s="24"/>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2.75">
      <c r="A230" s="1"/>
      <c r="B230" s="20"/>
      <c r="C230" s="27"/>
      <c r="D230" s="27"/>
      <c r="E230" s="24"/>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2.75">
      <c r="A231" s="1"/>
      <c r="B231" s="20"/>
      <c r="C231" s="27"/>
      <c r="D231" s="27"/>
      <c r="E231" s="24"/>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2.75">
      <c r="A232" s="1"/>
      <c r="B232" s="20"/>
      <c r="C232" s="27"/>
      <c r="D232" s="27"/>
      <c r="E232" s="24"/>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2.75">
      <c r="A233" s="1"/>
      <c r="B233" s="20"/>
      <c r="C233" s="27"/>
      <c r="D233" s="27"/>
      <c r="E233" s="24"/>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2.75">
      <c r="A234" s="1"/>
      <c r="B234" s="20"/>
      <c r="C234" s="27"/>
      <c r="D234" s="27"/>
      <c r="E234" s="24"/>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2.75">
      <c r="A235" s="1"/>
      <c r="B235" s="20"/>
      <c r="C235" s="27"/>
      <c r="D235" s="27"/>
      <c r="E235" s="24"/>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2.75">
      <c r="A236" s="1"/>
      <c r="B236" s="20"/>
      <c r="C236" s="27"/>
      <c r="D236" s="27"/>
      <c r="E236" s="24"/>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2.75">
      <c r="A237" s="1"/>
      <c r="B237" s="20"/>
      <c r="C237" s="27"/>
      <c r="D237" s="27"/>
      <c r="E237" s="24"/>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2.75">
      <c r="A238" s="1"/>
      <c r="B238" s="20"/>
      <c r="C238" s="27"/>
      <c r="D238" s="27"/>
      <c r="E238" s="24"/>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12.75">
      <c r="A239" s="1"/>
      <c r="B239" s="20"/>
      <c r="C239" s="27"/>
      <c r="D239" s="27"/>
      <c r="E239" s="24"/>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12.75">
      <c r="A240" s="1"/>
      <c r="B240" s="20"/>
      <c r="C240" s="27"/>
      <c r="D240" s="27"/>
      <c r="E240" s="24"/>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12.75">
      <c r="A241" s="1"/>
      <c r="B241" s="20"/>
      <c r="C241" s="27"/>
      <c r="D241" s="27"/>
      <c r="E241" s="24"/>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12.75">
      <c r="A242" s="1"/>
      <c r="B242" s="20"/>
      <c r="C242" s="27"/>
      <c r="D242" s="27"/>
      <c r="E242" s="24"/>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12.75">
      <c r="A243" s="1"/>
      <c r="B243" s="20"/>
      <c r="C243" s="27"/>
      <c r="D243" s="27"/>
      <c r="E243" s="24"/>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12.75">
      <c r="A244" s="1"/>
      <c r="B244" s="20"/>
      <c r="C244" s="27"/>
      <c r="D244" s="27"/>
      <c r="E244" s="24"/>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12.75">
      <c r="A245" s="1"/>
      <c r="B245" s="20"/>
      <c r="C245" s="27"/>
      <c r="D245" s="27"/>
      <c r="E245" s="24"/>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12.75">
      <c r="A246" s="1"/>
      <c r="B246" s="20"/>
      <c r="C246" s="27"/>
      <c r="D246" s="27"/>
      <c r="E246" s="24"/>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12.75">
      <c r="A247" s="1"/>
      <c r="B247" s="20"/>
      <c r="C247" s="27"/>
      <c r="D247" s="27"/>
      <c r="E247" s="24"/>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12.75">
      <c r="A248" s="1"/>
      <c r="B248" s="20"/>
      <c r="C248" s="27"/>
      <c r="D248" s="27"/>
      <c r="E248" s="24"/>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12.75">
      <c r="A249" s="1"/>
      <c r="B249" s="20"/>
      <c r="C249" s="27"/>
      <c r="D249" s="27"/>
      <c r="E249" s="24"/>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12.75">
      <c r="A250" s="1"/>
      <c r="B250" s="20"/>
      <c r="C250" s="27"/>
      <c r="D250" s="27"/>
      <c r="E250" s="24"/>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12.75">
      <c r="A251" s="1"/>
      <c r="B251" s="20"/>
      <c r="C251" s="27"/>
      <c r="D251" s="27"/>
      <c r="E251" s="24"/>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12.75">
      <c r="A252" s="1"/>
      <c r="B252" s="20"/>
      <c r="C252" s="27"/>
      <c r="D252" s="27"/>
      <c r="E252" s="24"/>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2.75">
      <c r="A253" s="1"/>
      <c r="B253" s="20"/>
      <c r="C253" s="27"/>
      <c r="D253" s="27"/>
      <c r="E253" s="24"/>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2.75">
      <c r="A254" s="1"/>
      <c r="B254" s="20"/>
      <c r="C254" s="27"/>
      <c r="D254" s="27"/>
      <c r="E254" s="24"/>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12.75">
      <c r="A255" s="1"/>
      <c r="B255" s="20"/>
      <c r="C255" s="27"/>
      <c r="D255" s="27"/>
      <c r="E255" s="24"/>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ht="12.75">
      <c r="A256" s="1"/>
      <c r="B256" s="20"/>
      <c r="C256" s="27"/>
      <c r="D256" s="27"/>
      <c r="E256" s="24"/>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ht="12.75">
      <c r="A257" s="1"/>
      <c r="B257" s="20"/>
      <c r="C257" s="27"/>
      <c r="D257" s="27"/>
      <c r="E257" s="24"/>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35" ht="12.75">
      <c r="A258" s="1"/>
      <c r="B258" s="20"/>
      <c r="C258" s="27"/>
      <c r="D258" s="27"/>
      <c r="E258" s="24"/>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35" ht="12.75">
      <c r="A259" s="1"/>
      <c r="B259" s="20"/>
      <c r="C259" s="27"/>
      <c r="D259" s="27"/>
      <c r="E259" s="24"/>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35" ht="12.75">
      <c r="A260" s="1"/>
      <c r="B260" s="20"/>
      <c r="C260" s="27"/>
      <c r="D260" s="27"/>
      <c r="E260" s="24"/>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35" ht="12.75">
      <c r="A261" s="1"/>
      <c r="B261" s="20"/>
      <c r="C261" s="27"/>
      <c r="D261" s="27"/>
      <c r="E261" s="24"/>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ht="12.75">
      <c r="A262" s="1"/>
      <c r="B262" s="20"/>
      <c r="C262" s="27"/>
      <c r="D262" s="27"/>
      <c r="E262" s="24"/>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35" ht="12.75">
      <c r="A263" s="1"/>
      <c r="B263" s="20"/>
      <c r="C263" s="27"/>
      <c r="D263" s="27"/>
      <c r="E263" s="24"/>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ht="12.75">
      <c r="A264" s="1"/>
      <c r="B264" s="20"/>
      <c r="C264" s="27"/>
      <c r="D264" s="27"/>
      <c r="E264" s="24"/>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35" ht="12.75">
      <c r="A265" s="1"/>
      <c r="B265" s="20"/>
      <c r="C265" s="27"/>
      <c r="D265" s="27"/>
      <c r="E265" s="24"/>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35" ht="12.75">
      <c r="A266" s="1"/>
      <c r="B266" s="20"/>
      <c r="C266" s="27"/>
      <c r="D266" s="27"/>
      <c r="E266" s="24"/>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ht="12.75">
      <c r="A267" s="1"/>
      <c r="B267" s="20"/>
      <c r="C267" s="27"/>
      <c r="D267" s="27"/>
      <c r="E267" s="24"/>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35" ht="12.75">
      <c r="A268" s="1"/>
      <c r="B268" s="20"/>
      <c r="C268" s="27"/>
      <c r="D268" s="27"/>
      <c r="E268" s="24"/>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35" ht="12.75">
      <c r="A269" s="1"/>
      <c r="B269" s="20"/>
      <c r="C269" s="27"/>
      <c r="D269" s="27"/>
      <c r="E269" s="24"/>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35" ht="12.75">
      <c r="A270" s="1"/>
      <c r="B270" s="20"/>
      <c r="C270" s="27"/>
      <c r="D270" s="27"/>
      <c r="E270" s="24"/>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35" ht="12.75">
      <c r="A271" s="1"/>
      <c r="B271" s="20"/>
      <c r="C271" s="27"/>
      <c r="D271" s="27"/>
      <c r="E271" s="24"/>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35" ht="12.75">
      <c r="A272" s="1"/>
      <c r="B272" s="20"/>
      <c r="C272" s="27"/>
      <c r="D272" s="27"/>
      <c r="E272" s="24"/>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ht="12.75">
      <c r="A273" s="1"/>
      <c r="B273" s="20"/>
      <c r="C273" s="27"/>
      <c r="D273" s="27"/>
      <c r="E273" s="24"/>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35" ht="12.75">
      <c r="A274" s="1"/>
      <c r="B274" s="20"/>
      <c r="C274" s="27"/>
      <c r="D274" s="27"/>
      <c r="E274" s="24"/>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35" ht="12.75">
      <c r="A275" s="1"/>
      <c r="B275" s="20"/>
      <c r="C275" s="27"/>
      <c r="D275" s="27"/>
      <c r="E275" s="24"/>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ht="12.75">
      <c r="A276" s="1"/>
      <c r="B276" s="20"/>
      <c r="C276" s="27"/>
      <c r="D276" s="27"/>
      <c r="E276" s="24"/>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35" ht="12.75">
      <c r="A277" s="1"/>
      <c r="B277" s="20"/>
      <c r="C277" s="27"/>
      <c r="D277" s="27"/>
      <c r="E277" s="24"/>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35" ht="12.75">
      <c r="A278" s="1"/>
      <c r="B278" s="20"/>
      <c r="C278" s="27"/>
      <c r="D278" s="27"/>
      <c r="E278" s="24"/>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ht="12.75">
      <c r="A279" s="1"/>
      <c r="B279" s="20"/>
      <c r="C279" s="27"/>
      <c r="D279" s="27"/>
      <c r="E279" s="24"/>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35" ht="12.75">
      <c r="A280" s="1"/>
      <c r="B280" s="20"/>
      <c r="C280" s="27"/>
      <c r="D280" s="27"/>
      <c r="E280" s="24"/>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35" ht="12.75">
      <c r="A281" s="1"/>
      <c r="B281" s="20"/>
      <c r="C281" s="27"/>
      <c r="D281" s="27"/>
      <c r="E281" s="24"/>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35" ht="12.75">
      <c r="A282" s="1"/>
      <c r="B282" s="20"/>
      <c r="C282" s="27"/>
      <c r="D282" s="27"/>
      <c r="E282" s="24"/>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ht="12.75">
      <c r="A283" s="1"/>
      <c r="B283" s="20"/>
      <c r="C283" s="27"/>
      <c r="D283" s="27"/>
      <c r="E283" s="24"/>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35" ht="12.75">
      <c r="A284" s="1"/>
      <c r="B284" s="20"/>
      <c r="C284" s="27"/>
      <c r="D284" s="27"/>
      <c r="E284" s="24"/>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35" ht="12.75">
      <c r="A285" s="1"/>
      <c r="B285" s="20"/>
      <c r="C285" s="27"/>
      <c r="D285" s="27"/>
      <c r="E285" s="24"/>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35" ht="12.75">
      <c r="A286" s="1"/>
      <c r="B286" s="20"/>
      <c r="C286" s="27"/>
      <c r="D286" s="27"/>
      <c r="E286" s="24"/>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35" ht="12.75">
      <c r="A287" s="1"/>
      <c r="B287" s="20"/>
      <c r="C287" s="27"/>
      <c r="D287" s="27"/>
      <c r="E287" s="24"/>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35" ht="12.75">
      <c r="A288" s="1"/>
      <c r="B288" s="20"/>
      <c r="C288" s="27"/>
      <c r="D288" s="27"/>
      <c r="E288" s="24"/>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1:35" ht="12.75">
      <c r="A289" s="1"/>
      <c r="B289" s="20"/>
      <c r="C289" s="27"/>
      <c r="D289" s="27"/>
      <c r="E289" s="24"/>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ht="12.75">
      <c r="A290" s="1"/>
      <c r="B290" s="20"/>
      <c r="C290" s="27"/>
      <c r="D290" s="27"/>
      <c r="E290" s="24"/>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1:35" ht="12.75">
      <c r="A291" s="1"/>
      <c r="B291" s="20"/>
      <c r="C291" s="27"/>
      <c r="D291" s="27"/>
      <c r="E291" s="24"/>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1:35" ht="12.75">
      <c r="A292" s="1"/>
      <c r="B292" s="20"/>
      <c r="C292" s="27"/>
      <c r="D292" s="27"/>
      <c r="E292" s="24"/>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1:35" ht="12.75">
      <c r="A293" s="1"/>
      <c r="B293" s="20"/>
      <c r="C293" s="27"/>
      <c r="D293" s="27"/>
      <c r="E293" s="24"/>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1:35" ht="12.75">
      <c r="A294" s="1"/>
      <c r="B294" s="20"/>
      <c r="C294" s="27"/>
      <c r="D294" s="27"/>
      <c r="E294" s="24"/>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1:35" ht="12.75">
      <c r="A295" s="1"/>
      <c r="B295" s="20"/>
      <c r="C295" s="27"/>
      <c r="D295" s="27"/>
      <c r="E295" s="24"/>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1:35" ht="12.75">
      <c r="A296" s="1"/>
      <c r="B296" s="20"/>
      <c r="C296" s="27"/>
      <c r="D296" s="27"/>
      <c r="E296" s="24"/>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1:35" ht="12.75">
      <c r="A297" s="1"/>
      <c r="B297" s="20"/>
      <c r="C297" s="27"/>
      <c r="D297" s="27"/>
      <c r="E297" s="24"/>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spans="1:35" ht="12.75">
      <c r="A298" s="1"/>
      <c r="B298" s="20"/>
      <c r="C298" s="27"/>
      <c r="D298" s="27"/>
      <c r="E298" s="24"/>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1:35" ht="12.75">
      <c r="A299" s="1"/>
      <c r="B299" s="20"/>
      <c r="C299" s="27"/>
      <c r="D299" s="27"/>
      <c r="E299" s="24"/>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spans="1:35" ht="12.75">
      <c r="A300" s="1"/>
      <c r="B300" s="20"/>
      <c r="C300" s="27"/>
      <c r="D300" s="27"/>
      <c r="E300" s="24"/>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1:35" ht="12.75">
      <c r="A301" s="1"/>
      <c r="B301" s="20"/>
      <c r="C301" s="27"/>
      <c r="D301" s="27"/>
      <c r="E301" s="24"/>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ht="12.75">
      <c r="A302" s="1"/>
      <c r="B302" s="20"/>
      <c r="C302" s="27"/>
      <c r="D302" s="27"/>
      <c r="E302" s="24"/>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ht="12.75">
      <c r="A303" s="1"/>
      <c r="B303" s="20"/>
      <c r="C303" s="27"/>
      <c r="D303" s="27"/>
      <c r="E303" s="24"/>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1:35" ht="12.75">
      <c r="A304" s="1"/>
      <c r="B304" s="20"/>
      <c r="C304" s="27"/>
      <c r="D304" s="27"/>
      <c r="E304" s="24"/>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1:35" ht="12.75">
      <c r="A305" s="1"/>
      <c r="B305" s="20"/>
      <c r="C305" s="27"/>
      <c r="D305" s="27"/>
      <c r="E305" s="24"/>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1:35" ht="12.75">
      <c r="A306" s="1"/>
      <c r="B306" s="20"/>
      <c r="C306" s="27"/>
      <c r="D306" s="27"/>
      <c r="E306" s="24"/>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spans="1:35" ht="12.75">
      <c r="A307" s="1"/>
      <c r="B307" s="20"/>
      <c r="C307" s="27"/>
      <c r="D307" s="27"/>
      <c r="E307" s="24"/>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spans="1:35" ht="12.75">
      <c r="A308" s="1"/>
      <c r="B308" s="20"/>
      <c r="C308" s="27"/>
      <c r="D308" s="27"/>
      <c r="E308" s="24"/>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ht="12.75">
      <c r="A309" s="1"/>
      <c r="B309" s="20"/>
      <c r="C309" s="27"/>
      <c r="D309" s="27"/>
      <c r="E309" s="24"/>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ht="12.75">
      <c r="A310" s="1"/>
      <c r="B310" s="20"/>
      <c r="C310" s="27"/>
      <c r="D310" s="27"/>
      <c r="E310" s="24"/>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ht="12.75">
      <c r="A311" s="1"/>
      <c r="B311" s="20"/>
      <c r="C311" s="27"/>
      <c r="D311" s="27"/>
      <c r="E311" s="24"/>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12.75">
      <c r="A312" s="1"/>
      <c r="B312" s="20"/>
      <c r="C312" s="27"/>
      <c r="D312" s="27"/>
      <c r="E312" s="24"/>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12.75">
      <c r="A313" s="1"/>
      <c r="B313" s="20"/>
      <c r="C313" s="27"/>
      <c r="D313" s="27"/>
      <c r="E313" s="24"/>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12.75">
      <c r="A314" s="1"/>
      <c r="B314" s="20"/>
      <c r="C314" s="27"/>
      <c r="D314" s="27"/>
      <c r="E314" s="24"/>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12.75">
      <c r="A315" s="1"/>
      <c r="B315" s="20"/>
      <c r="C315" s="27"/>
      <c r="D315" s="27"/>
      <c r="E315" s="24"/>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12.75">
      <c r="A316" s="1"/>
      <c r="B316" s="20"/>
      <c r="C316" s="27"/>
      <c r="D316" s="27"/>
      <c r="E316" s="24"/>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12.75">
      <c r="A317" s="1"/>
      <c r="B317" s="20"/>
      <c r="C317" s="27"/>
      <c r="D317" s="27"/>
      <c r="E317" s="24"/>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12.75">
      <c r="A318" s="1"/>
      <c r="B318" s="20"/>
      <c r="C318" s="27"/>
      <c r="D318" s="27"/>
      <c r="E318" s="24"/>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12.75">
      <c r="A319" s="1"/>
      <c r="B319" s="20"/>
      <c r="C319" s="27"/>
      <c r="D319" s="27"/>
      <c r="E319" s="24"/>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12.75">
      <c r="A320" s="1"/>
      <c r="B320" s="20"/>
      <c r="C320" s="27"/>
      <c r="D320" s="27"/>
      <c r="E320" s="24"/>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12.75">
      <c r="A321" s="1"/>
      <c r="B321" s="20"/>
      <c r="C321" s="27"/>
      <c r="D321" s="27"/>
      <c r="E321" s="24"/>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12.75">
      <c r="A322" s="1"/>
      <c r="B322" s="20"/>
      <c r="C322" s="27"/>
      <c r="D322" s="27"/>
      <c r="E322" s="24"/>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12.75">
      <c r="A323" s="1"/>
      <c r="B323" s="20"/>
      <c r="C323" s="27"/>
      <c r="D323" s="27"/>
      <c r="E323" s="24"/>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12.75">
      <c r="A324" s="1"/>
      <c r="B324" s="20"/>
      <c r="C324" s="27"/>
      <c r="D324" s="27"/>
      <c r="E324" s="24"/>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12.75">
      <c r="A325" s="1"/>
      <c r="B325" s="20"/>
      <c r="C325" s="27"/>
      <c r="D325" s="27"/>
      <c r="E325" s="24"/>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12.75">
      <c r="A326" s="1"/>
      <c r="B326" s="20"/>
      <c r="C326" s="27"/>
      <c r="D326" s="27"/>
      <c r="E326" s="24"/>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12.75">
      <c r="A327" s="1"/>
      <c r="B327" s="20"/>
      <c r="C327" s="27"/>
      <c r="D327" s="27"/>
      <c r="E327" s="24"/>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12.75">
      <c r="A328" s="1"/>
      <c r="B328" s="20"/>
      <c r="C328" s="27"/>
      <c r="D328" s="27"/>
      <c r="E328" s="24"/>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12.75">
      <c r="A329" s="1"/>
      <c r="B329" s="20"/>
      <c r="C329" s="27"/>
      <c r="D329" s="27"/>
      <c r="E329" s="24"/>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12.75">
      <c r="A330" s="1"/>
      <c r="B330" s="20"/>
      <c r="C330" s="27"/>
      <c r="D330" s="27"/>
      <c r="E330" s="24"/>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12.75">
      <c r="A331" s="1"/>
      <c r="B331" s="20"/>
      <c r="C331" s="27"/>
      <c r="D331" s="27"/>
      <c r="E331" s="24"/>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12.75">
      <c r="A332" s="1"/>
      <c r="B332" s="20"/>
      <c r="C332" s="27"/>
      <c r="D332" s="27"/>
      <c r="E332" s="24"/>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12.75">
      <c r="A333" s="1"/>
      <c r="B333" s="20"/>
      <c r="C333" s="27"/>
      <c r="D333" s="27"/>
      <c r="E333" s="24"/>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12.75">
      <c r="A334" s="1"/>
      <c r="B334" s="20"/>
      <c r="C334" s="27"/>
      <c r="D334" s="27"/>
      <c r="E334" s="24"/>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12.75">
      <c r="A335" s="1"/>
      <c r="B335" s="20"/>
      <c r="C335" s="27"/>
      <c r="D335" s="27"/>
      <c r="E335" s="24"/>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12.75">
      <c r="A336" s="1"/>
      <c r="B336" s="20"/>
      <c r="C336" s="27"/>
      <c r="D336" s="27"/>
      <c r="E336" s="24"/>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12.75">
      <c r="A337" s="1"/>
      <c r="B337" s="20"/>
      <c r="C337" s="27"/>
      <c r="D337" s="27"/>
      <c r="E337" s="24"/>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12.75">
      <c r="A338" s="1"/>
      <c r="B338" s="20"/>
      <c r="C338" s="27"/>
      <c r="D338" s="27"/>
      <c r="E338" s="24"/>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12.75">
      <c r="A339" s="1"/>
      <c r="B339" s="20"/>
      <c r="C339" s="27"/>
      <c r="D339" s="27"/>
      <c r="E339" s="24"/>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12.75">
      <c r="A340" s="1"/>
      <c r="B340" s="20"/>
      <c r="C340" s="27"/>
      <c r="D340" s="27"/>
      <c r="E340" s="24"/>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12.75">
      <c r="A341" s="1"/>
      <c r="B341" s="20"/>
      <c r="C341" s="27"/>
      <c r="D341" s="27"/>
      <c r="E341" s="24"/>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12.75">
      <c r="A342" s="1"/>
      <c r="B342" s="20"/>
      <c r="C342" s="27"/>
      <c r="D342" s="27"/>
      <c r="E342" s="24"/>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12.75">
      <c r="A343" s="1"/>
      <c r="B343" s="20"/>
      <c r="C343" s="27"/>
      <c r="D343" s="27"/>
      <c r="E343" s="24"/>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12.75">
      <c r="A344" s="1"/>
      <c r="B344" s="20"/>
      <c r="C344" s="27"/>
      <c r="D344" s="27"/>
      <c r="E344" s="24"/>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12.75">
      <c r="A345" s="1"/>
      <c r="B345" s="20"/>
      <c r="C345" s="27"/>
      <c r="D345" s="27"/>
      <c r="E345" s="24"/>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12.75">
      <c r="A346" s="1"/>
      <c r="B346" s="20"/>
      <c r="C346" s="27"/>
      <c r="D346" s="27"/>
      <c r="E346" s="24"/>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12.75">
      <c r="A347" s="1"/>
      <c r="B347" s="20"/>
      <c r="C347" s="27"/>
      <c r="D347" s="27"/>
      <c r="E347" s="24"/>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12.75">
      <c r="A348" s="1"/>
      <c r="B348" s="20"/>
      <c r="C348" s="27"/>
      <c r="D348" s="27"/>
      <c r="E348" s="24"/>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12.75">
      <c r="A349" s="1"/>
      <c r="B349" s="20"/>
      <c r="C349" s="27"/>
      <c r="D349" s="27"/>
      <c r="E349" s="24"/>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12.75">
      <c r="A350" s="1"/>
      <c r="B350" s="20"/>
      <c r="C350" s="27"/>
      <c r="D350" s="27"/>
      <c r="E350" s="24"/>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12.75">
      <c r="A351" s="1"/>
      <c r="B351" s="20"/>
      <c r="C351" s="27"/>
      <c r="D351" s="27"/>
      <c r="E351" s="24"/>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12.75">
      <c r="A352" s="1"/>
      <c r="B352" s="20"/>
      <c r="C352" s="27"/>
      <c r="D352" s="27"/>
      <c r="E352" s="24"/>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12.75">
      <c r="A353" s="1"/>
      <c r="B353" s="20"/>
      <c r="C353" s="27"/>
      <c r="D353" s="27"/>
      <c r="E353" s="24"/>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12.75">
      <c r="A354" s="1"/>
      <c r="B354" s="20"/>
      <c r="C354" s="27"/>
      <c r="D354" s="27"/>
      <c r="E354" s="24"/>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12.75">
      <c r="A355" s="1"/>
      <c r="B355" s="20"/>
      <c r="C355" s="27"/>
      <c r="D355" s="27"/>
      <c r="E355" s="24"/>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12.75">
      <c r="A356" s="1"/>
      <c r="B356" s="20"/>
      <c r="C356" s="27"/>
      <c r="D356" s="27"/>
      <c r="E356" s="24"/>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12.75">
      <c r="A357" s="1"/>
      <c r="B357" s="20"/>
      <c r="C357" s="27"/>
      <c r="D357" s="27"/>
      <c r="E357" s="24"/>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12.75">
      <c r="A358" s="1"/>
      <c r="B358" s="20"/>
      <c r="C358" s="27"/>
      <c r="D358" s="27"/>
      <c r="E358" s="24"/>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12.75">
      <c r="A359" s="1"/>
      <c r="B359" s="20"/>
      <c r="C359" s="27"/>
      <c r="D359" s="27"/>
      <c r="E359" s="24"/>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12.75">
      <c r="A360" s="1"/>
      <c r="B360" s="20"/>
      <c r="C360" s="27"/>
      <c r="D360" s="27"/>
      <c r="E360" s="24"/>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12.75">
      <c r="A361" s="1"/>
      <c r="B361" s="20"/>
      <c r="C361" s="27"/>
      <c r="D361" s="27"/>
      <c r="E361" s="24"/>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12.75">
      <c r="A362" s="1"/>
      <c r="B362" s="20"/>
      <c r="C362" s="27"/>
      <c r="D362" s="27"/>
      <c r="E362" s="24"/>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12.75">
      <c r="A363" s="1"/>
      <c r="B363" s="20"/>
      <c r="C363" s="27"/>
      <c r="D363" s="27"/>
      <c r="E363" s="24"/>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12.75">
      <c r="A364" s="1"/>
      <c r="B364" s="20"/>
      <c r="C364" s="27"/>
      <c r="D364" s="27"/>
      <c r="E364" s="24"/>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12.75">
      <c r="A365" s="1"/>
      <c r="B365" s="20"/>
      <c r="C365" s="27"/>
      <c r="D365" s="27"/>
      <c r="E365" s="24"/>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12.75">
      <c r="A366" s="1"/>
      <c r="B366" s="20"/>
      <c r="C366" s="27"/>
      <c r="D366" s="27"/>
      <c r="E366" s="24"/>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12.75">
      <c r="A367" s="1"/>
      <c r="B367" s="20"/>
      <c r="C367" s="27"/>
      <c r="D367" s="27"/>
      <c r="E367" s="24"/>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spans="1:35" ht="12.75">
      <c r="A368" s="1"/>
      <c r="B368" s="20"/>
      <c r="C368" s="27"/>
      <c r="D368" s="27"/>
      <c r="E368" s="24"/>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spans="1:35" ht="12.75">
      <c r="A369" s="1"/>
      <c r="B369" s="20"/>
      <c r="C369" s="27"/>
      <c r="D369" s="27"/>
      <c r="E369" s="24"/>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spans="1:35" ht="12.75">
      <c r="A370" s="1"/>
      <c r="B370" s="20"/>
      <c r="C370" s="27"/>
      <c r="D370" s="27"/>
      <c r="E370" s="24"/>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row r="371" spans="1:35" ht="12.75">
      <c r="A371" s="1"/>
      <c r="B371" s="20"/>
      <c r="C371" s="27"/>
      <c r="D371" s="27"/>
      <c r="E371" s="24"/>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row>
    <row r="372" spans="1:35" ht="12.75">
      <c r="A372" s="1"/>
      <c r="B372" s="20"/>
      <c r="C372" s="27"/>
      <c r="D372" s="27"/>
      <c r="E372" s="24"/>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row>
    <row r="373" spans="1:35" ht="12.75">
      <c r="A373" s="1"/>
      <c r="B373" s="20"/>
      <c r="C373" s="27"/>
      <c r="D373" s="27"/>
      <c r="E373" s="24"/>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row>
    <row r="374" spans="1:35" ht="12.75">
      <c r="A374" s="1"/>
      <c r="B374" s="20"/>
      <c r="C374" s="27"/>
      <c r="D374" s="27"/>
      <c r="E374" s="24"/>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row>
    <row r="375" spans="1:35" ht="12.75">
      <c r="A375" s="1"/>
      <c r="B375" s="20"/>
      <c r="C375" s="27"/>
      <c r="D375" s="27"/>
      <c r="E375" s="24"/>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row>
    <row r="376" spans="1:35" ht="12.75">
      <c r="A376" s="1"/>
      <c r="B376" s="20"/>
      <c r="C376" s="27"/>
      <c r="D376" s="27"/>
      <c r="E376" s="24"/>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row>
    <row r="377" spans="1:35" ht="12.75">
      <c r="A377" s="1"/>
      <c r="B377" s="20"/>
      <c r="C377" s="27"/>
      <c r="D377" s="27"/>
      <c r="E377" s="24"/>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row>
    <row r="378" spans="1:35" ht="12.75">
      <c r="A378" s="1"/>
      <c r="B378" s="20"/>
      <c r="C378" s="27"/>
      <c r="D378" s="27"/>
      <c r="E378" s="24"/>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row>
    <row r="379" spans="1:35" ht="12.75">
      <c r="A379" s="1"/>
      <c r="B379" s="20"/>
      <c r="C379" s="27"/>
      <c r="D379" s="27"/>
      <c r="E379" s="24"/>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row>
    <row r="380" spans="1:35" ht="12.75">
      <c r="A380" s="1"/>
      <c r="B380" s="20"/>
      <c r="C380" s="27"/>
      <c r="D380" s="27"/>
      <c r="E380" s="24"/>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row>
    <row r="381" spans="1:35" ht="12.75">
      <c r="A381" s="1"/>
      <c r="B381" s="20"/>
      <c r="C381" s="27"/>
      <c r="D381" s="27"/>
      <c r="E381" s="24"/>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row>
    <row r="382" spans="1:35" ht="12.75">
      <c r="A382" s="1"/>
      <c r="B382" s="20"/>
      <c r="C382" s="27"/>
      <c r="D382" s="27"/>
      <c r="E382" s="24"/>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row>
    <row r="383" spans="1:35" ht="12.75">
      <c r="A383" s="1"/>
      <c r="B383" s="20"/>
      <c r="C383" s="27"/>
      <c r="D383" s="27"/>
      <c r="E383" s="24"/>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row>
    <row r="384" spans="1:35" ht="12.75">
      <c r="A384" s="1"/>
      <c r="B384" s="20"/>
      <c r="C384" s="27"/>
      <c r="D384" s="27"/>
      <c r="E384" s="24"/>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row>
    <row r="385" spans="1:35" ht="12.75">
      <c r="A385" s="1"/>
      <c r="B385" s="20"/>
      <c r="C385" s="27"/>
      <c r="D385" s="27"/>
      <c r="E385" s="24"/>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row>
    <row r="386" spans="1:35" ht="12.75">
      <c r="A386" s="1"/>
      <c r="B386" s="20"/>
      <c r="C386" s="27"/>
      <c r="D386" s="27"/>
      <c r="E386" s="24"/>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row>
    <row r="387" spans="1:35" ht="12.75">
      <c r="A387" s="1"/>
      <c r="B387" s="20"/>
      <c r="C387" s="27"/>
      <c r="D387" s="27"/>
      <c r="E387" s="24"/>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row>
    <row r="388" spans="1:35" ht="12.75">
      <c r="A388" s="1"/>
      <c r="B388" s="20"/>
      <c r="C388" s="27"/>
      <c r="D388" s="27"/>
      <c r="E388" s="24"/>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row>
    <row r="389" spans="1:35" ht="12.75">
      <c r="A389" s="1"/>
      <c r="B389" s="20"/>
      <c r="C389" s="27"/>
      <c r="D389" s="27"/>
      <c r="E389" s="24"/>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row>
    <row r="390" spans="1:35" ht="12.75">
      <c r="A390" s="1"/>
      <c r="B390" s="20"/>
      <c r="C390" s="27"/>
      <c r="D390" s="27"/>
      <c r="E390" s="24"/>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row>
    <row r="391" spans="1:35" ht="12.75">
      <c r="A391" s="1"/>
      <c r="B391" s="20"/>
      <c r="C391" s="27"/>
      <c r="D391" s="27"/>
      <c r="E391" s="24"/>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row>
    <row r="392" spans="1:35" ht="12.75">
      <c r="A392" s="1"/>
      <c r="B392" s="20"/>
      <c r="C392" s="27"/>
      <c r="D392" s="27"/>
      <c r="E392" s="24"/>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row>
    <row r="393" spans="1:35" ht="12.75">
      <c r="A393" s="1"/>
      <c r="B393" s="20"/>
      <c r="C393" s="27"/>
      <c r="D393" s="27"/>
      <c r="E393" s="24"/>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row>
    <row r="394" spans="1:35" ht="12.75">
      <c r="A394" s="1"/>
      <c r="B394" s="20"/>
      <c r="C394" s="27"/>
      <c r="D394" s="27"/>
      <c r="E394" s="24"/>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row>
    <row r="395" spans="1:35" ht="12.75">
      <c r="A395" s="1"/>
      <c r="B395" s="20"/>
      <c r="C395" s="27"/>
      <c r="D395" s="27"/>
      <c r="E395" s="24"/>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row>
    <row r="396" spans="1:35" ht="12.75">
      <c r="A396" s="1"/>
      <c r="B396" s="20"/>
      <c r="C396" s="27"/>
      <c r="D396" s="27"/>
      <c r="E396" s="24"/>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row>
    <row r="397" spans="1:35" ht="12.75">
      <c r="A397" s="1"/>
      <c r="B397" s="20"/>
      <c r="C397" s="27"/>
      <c r="D397" s="27"/>
      <c r="E397" s="24"/>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row>
    <row r="398" spans="1:35" ht="12.75">
      <c r="A398" s="1"/>
      <c r="B398" s="20"/>
      <c r="C398" s="27"/>
      <c r="D398" s="27"/>
      <c r="E398" s="24"/>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row>
    <row r="399" spans="1:35" ht="12.75">
      <c r="A399" s="1"/>
      <c r="B399" s="20"/>
      <c r="C399" s="27"/>
      <c r="D399" s="27"/>
      <c r="E399" s="24"/>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row>
    <row r="400" spans="1:35" ht="12.75">
      <c r="A400" s="1"/>
      <c r="B400" s="20"/>
      <c r="C400" s="27"/>
      <c r="D400" s="27"/>
      <c r="E400" s="24"/>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row>
    <row r="401" spans="1:35" ht="12.75">
      <c r="A401" s="1"/>
      <c r="B401" s="20"/>
      <c r="C401" s="27"/>
      <c r="D401" s="27"/>
      <c r="E401" s="24"/>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row>
    <row r="402" spans="1:35" ht="12.75">
      <c r="A402" s="1"/>
      <c r="B402" s="20"/>
      <c r="C402" s="27"/>
      <c r="D402" s="27"/>
      <c r="E402" s="24"/>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row>
    <row r="403" spans="1:35" ht="12.75">
      <c r="A403" s="1"/>
      <c r="B403" s="20"/>
      <c r="C403" s="27"/>
      <c r="D403" s="27"/>
      <c r="E403" s="24"/>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row>
    <row r="404" spans="1:35" ht="12.75">
      <c r="A404" s="1"/>
      <c r="B404" s="20"/>
      <c r="C404" s="27"/>
      <c r="D404" s="27"/>
      <c r="E404" s="24"/>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row>
    <row r="405" spans="1:35" ht="12.75">
      <c r="A405" s="1"/>
      <c r="B405" s="20"/>
      <c r="C405" s="27"/>
      <c r="D405" s="27"/>
      <c r="E405" s="24"/>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row>
    <row r="406" spans="1:35" ht="12.75">
      <c r="A406" s="1"/>
      <c r="B406" s="20"/>
      <c r="C406" s="27"/>
      <c r="D406" s="27"/>
      <c r="E406" s="24"/>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row>
    <row r="407" spans="1:35" ht="12.75">
      <c r="A407" s="1"/>
      <c r="B407" s="20"/>
      <c r="C407" s="27"/>
      <c r="D407" s="27"/>
      <c r="E407" s="24"/>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row>
    <row r="408" spans="1:35" ht="12.75">
      <c r="A408" s="1"/>
      <c r="B408" s="20"/>
      <c r="C408" s="27"/>
      <c r="D408" s="27"/>
      <c r="E408" s="24"/>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row>
    <row r="409" spans="1:35" ht="12.75">
      <c r="A409" s="1"/>
      <c r="B409" s="20"/>
      <c r="C409" s="27"/>
      <c r="D409" s="27"/>
      <c r="E409" s="24"/>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row>
    <row r="410" spans="1:35" ht="12.75">
      <c r="A410" s="1"/>
      <c r="B410" s="20"/>
      <c r="C410" s="27"/>
      <c r="D410" s="27"/>
      <c r="E410" s="24"/>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row>
    <row r="411" spans="1:35" ht="12.75">
      <c r="A411" s="1"/>
      <c r="B411" s="20"/>
      <c r="C411" s="27"/>
      <c r="D411" s="27"/>
      <c r="E411" s="24"/>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row>
    <row r="412" spans="1:35" ht="12.75">
      <c r="A412" s="1"/>
      <c r="B412" s="20"/>
      <c r="C412" s="27"/>
      <c r="D412" s="27"/>
      <c r="E412" s="24"/>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row>
    <row r="413" spans="1:35" ht="12.75">
      <c r="A413" s="1"/>
      <c r="B413" s="20"/>
      <c r="C413" s="27"/>
      <c r="D413" s="27"/>
      <c r="E413" s="24"/>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row>
    <row r="414" spans="1:35" ht="12.75">
      <c r="A414" s="1"/>
      <c r="B414" s="20"/>
      <c r="C414" s="27"/>
      <c r="D414" s="27"/>
      <c r="E414" s="24"/>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row>
    <row r="415" spans="1:35" ht="12.75">
      <c r="A415" s="1"/>
      <c r="B415" s="20"/>
      <c r="C415" s="27"/>
      <c r="D415" s="27"/>
      <c r="E415" s="24"/>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row>
    <row r="416" spans="1:35" ht="12.75">
      <c r="A416" s="1"/>
      <c r="B416" s="20"/>
      <c r="C416" s="27"/>
      <c r="D416" s="27"/>
      <c r="E416" s="24"/>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row>
    <row r="417" spans="1:35" ht="12.75">
      <c r="A417" s="1"/>
      <c r="B417" s="20"/>
      <c r="C417" s="27"/>
      <c r="D417" s="27"/>
      <c r="E417" s="24"/>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row>
    <row r="418" spans="1:35" ht="12.75">
      <c r="A418" s="1"/>
      <c r="B418" s="20"/>
      <c r="C418" s="27"/>
      <c r="D418" s="27"/>
      <c r="E418" s="24"/>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row>
    <row r="419" spans="1:35" ht="12.75">
      <c r="A419" s="1"/>
      <c r="B419" s="20"/>
      <c r="C419" s="27"/>
      <c r="D419" s="27"/>
      <c r="E419" s="24"/>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row>
    <row r="420" spans="1:35" ht="12.75">
      <c r="A420" s="1"/>
      <c r="B420" s="20"/>
      <c r="C420" s="27"/>
      <c r="D420" s="27"/>
      <c r="E420" s="24"/>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row>
    <row r="421" spans="1:35" ht="12.75">
      <c r="A421" s="1"/>
      <c r="B421" s="20"/>
      <c r="C421" s="27"/>
      <c r="D421" s="27"/>
      <c r="E421" s="24"/>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row>
    <row r="422" spans="1:35" ht="12.75">
      <c r="A422" s="1"/>
      <c r="B422" s="20"/>
      <c r="C422" s="27"/>
      <c r="D422" s="27"/>
      <c r="E422" s="24"/>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row>
    <row r="423" spans="1:35" ht="12.75">
      <c r="A423" s="1"/>
      <c r="B423" s="20"/>
      <c r="C423" s="27"/>
      <c r="D423" s="27"/>
      <c r="E423" s="24"/>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row>
    <row r="424" spans="1:35" ht="12.75">
      <c r="A424" s="1"/>
      <c r="B424" s="20"/>
      <c r="C424" s="27"/>
      <c r="D424" s="27"/>
      <c r="E424" s="24"/>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row>
    <row r="425" spans="1:35" ht="12.75">
      <c r="A425" s="1"/>
      <c r="B425" s="20"/>
      <c r="C425" s="27"/>
      <c r="D425" s="27"/>
      <c r="E425" s="24"/>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row>
    <row r="426" spans="1:35" ht="12.75">
      <c r="A426" s="1"/>
      <c r="B426" s="20"/>
      <c r="C426" s="27"/>
      <c r="D426" s="27"/>
      <c r="E426" s="24"/>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row>
    <row r="427" spans="1:35" ht="12.75">
      <c r="A427" s="1"/>
      <c r="B427" s="20"/>
      <c r="C427" s="27"/>
      <c r="D427" s="27"/>
      <c r="E427" s="24"/>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row>
    <row r="428" spans="1:35" ht="12.75">
      <c r="A428" s="1"/>
      <c r="B428" s="20"/>
      <c r="C428" s="27"/>
      <c r="D428" s="27"/>
      <c r="E428" s="24"/>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row>
    <row r="429" spans="1:35" ht="12.75">
      <c r="A429" s="1"/>
      <c r="B429" s="20"/>
      <c r="C429" s="27"/>
      <c r="D429" s="27"/>
      <c r="E429" s="24"/>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row>
    <row r="430" spans="1:35" ht="12.75">
      <c r="A430" s="1"/>
      <c r="B430" s="20"/>
      <c r="C430" s="27"/>
      <c r="D430" s="27"/>
      <c r="E430" s="24"/>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row>
    <row r="431" spans="1:35" ht="12.75">
      <c r="A431" s="1"/>
      <c r="B431" s="20"/>
      <c r="C431" s="27"/>
      <c r="D431" s="27"/>
      <c r="E431" s="24"/>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row>
    <row r="432" spans="1:35" ht="12.75">
      <c r="A432" s="1"/>
      <c r="B432" s="20"/>
      <c r="C432" s="27"/>
      <c r="D432" s="27"/>
      <c r="E432" s="24"/>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row>
    <row r="433" spans="1:35" ht="12.75">
      <c r="A433" s="1"/>
      <c r="B433" s="20"/>
      <c r="C433" s="27"/>
      <c r="D433" s="27"/>
      <c r="E433" s="24"/>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row>
    <row r="434" spans="1:35" ht="12.75">
      <c r="A434" s="1"/>
      <c r="B434" s="20"/>
      <c r="C434" s="27"/>
      <c r="D434" s="27"/>
      <c r="E434" s="24"/>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row>
    <row r="435" spans="1:35" ht="12.75">
      <c r="A435" s="1"/>
      <c r="B435" s="20"/>
      <c r="C435" s="27"/>
      <c r="D435" s="27"/>
      <c r="E435" s="24"/>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row>
    <row r="436" spans="1:35" ht="12.75">
      <c r="A436" s="1"/>
      <c r="B436" s="20"/>
      <c r="C436" s="27"/>
      <c r="D436" s="27"/>
      <c r="E436" s="24"/>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row>
    <row r="437" spans="1:35" ht="12.75">
      <c r="A437" s="1"/>
      <c r="B437" s="20"/>
      <c r="C437" s="27"/>
      <c r="D437" s="27"/>
      <c r="E437" s="24"/>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row>
    <row r="438" spans="1:35" ht="12.75">
      <c r="A438" s="1"/>
      <c r="B438" s="20"/>
      <c r="C438" s="27"/>
      <c r="D438" s="27"/>
      <c r="E438" s="24"/>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row>
    <row r="439" spans="1:35" ht="12.75">
      <c r="A439" s="1"/>
      <c r="B439" s="20"/>
      <c r="C439" s="27"/>
      <c r="D439" s="27"/>
      <c r="E439" s="24"/>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row>
    <row r="440" spans="1:35" ht="12.75">
      <c r="A440" s="1"/>
      <c r="B440" s="20"/>
      <c r="C440" s="27"/>
      <c r="D440" s="27"/>
      <c r="E440" s="24"/>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row>
    <row r="441" spans="1:35" ht="12.75">
      <c r="A441" s="1"/>
      <c r="B441" s="20"/>
      <c r="C441" s="27"/>
      <c r="D441" s="27"/>
      <c r="E441" s="24"/>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row>
    <row r="442" spans="1:35" ht="12.75">
      <c r="A442" s="1"/>
      <c r="B442" s="20"/>
      <c r="C442" s="27"/>
      <c r="D442" s="27"/>
      <c r="E442" s="24"/>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row>
    <row r="443" spans="1:35" ht="12.75">
      <c r="A443" s="1"/>
      <c r="B443" s="20"/>
      <c r="C443" s="27"/>
      <c r="D443" s="27"/>
      <c r="E443" s="24"/>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row>
    <row r="444" spans="1:35" ht="12.75">
      <c r="A444" s="1"/>
      <c r="B444" s="20"/>
      <c r="C444" s="27"/>
      <c r="D444" s="27"/>
      <c r="E444" s="24"/>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row>
    <row r="445" spans="1:35" ht="12.75">
      <c r="A445" s="1"/>
      <c r="B445" s="20"/>
      <c r="C445" s="27"/>
      <c r="D445" s="27"/>
      <c r="E445" s="24"/>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row>
    <row r="446" spans="1:35" ht="12.75">
      <c r="A446" s="1"/>
      <c r="B446" s="20"/>
      <c r="C446" s="27"/>
      <c r="D446" s="27"/>
      <c r="E446" s="24"/>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row>
    <row r="447" spans="1:35" ht="12.75">
      <c r="A447" s="1"/>
      <c r="B447" s="20"/>
      <c r="C447" s="27"/>
      <c r="D447" s="27"/>
      <c r="E447" s="24"/>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row>
    <row r="448" spans="1:35" ht="12.75">
      <c r="A448" s="1"/>
      <c r="B448" s="20"/>
      <c r="C448" s="27"/>
      <c r="D448" s="27"/>
      <c r="E448" s="24"/>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row>
    <row r="449" spans="1:35" ht="12.75">
      <c r="A449" s="1"/>
      <c r="B449" s="20"/>
      <c r="C449" s="27"/>
      <c r="D449" s="27"/>
      <c r="E449" s="24"/>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row>
    <row r="450" spans="1:35" ht="12.75">
      <c r="A450" s="1"/>
      <c r="B450" s="20"/>
      <c r="C450" s="27"/>
      <c r="D450" s="27"/>
      <c r="E450" s="24"/>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row>
    <row r="451" spans="1:35" ht="12.75">
      <c r="A451" s="1"/>
      <c r="B451" s="20"/>
      <c r="C451" s="27"/>
      <c r="D451" s="27"/>
      <c r="E451" s="24"/>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row>
    <row r="452" spans="1:35" ht="12.75">
      <c r="A452" s="1"/>
      <c r="B452" s="20"/>
      <c r="C452" s="27"/>
      <c r="D452" s="27"/>
      <c r="E452" s="24"/>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row>
    <row r="453" spans="1:35" ht="12.75">
      <c r="A453" s="1"/>
      <c r="B453" s="20"/>
      <c r="C453" s="27"/>
      <c r="D453" s="27"/>
      <c r="E453" s="24"/>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row>
    <row r="454" spans="1:35" ht="12.75">
      <c r="A454" s="1"/>
      <c r="B454" s="20"/>
      <c r="C454" s="27"/>
      <c r="D454" s="27"/>
      <c r="E454" s="24"/>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row>
    <row r="455" spans="1:35" ht="12.75">
      <c r="A455" s="1"/>
      <c r="B455" s="20"/>
      <c r="C455" s="27"/>
      <c r="D455" s="27"/>
      <c r="E455" s="24"/>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row>
    <row r="456" spans="1:35" ht="12.75">
      <c r="A456" s="1"/>
      <c r="B456" s="20"/>
      <c r="C456" s="27"/>
      <c r="D456" s="27"/>
      <c r="E456" s="24"/>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row>
    <row r="457" spans="1:35" ht="12.75">
      <c r="A457" s="1"/>
      <c r="B457" s="20"/>
      <c r="C457" s="27"/>
      <c r="D457" s="27"/>
      <c r="E457" s="24"/>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row>
    <row r="458" spans="1:35" ht="12.75">
      <c r="A458" s="1"/>
      <c r="B458" s="20"/>
      <c r="C458" s="27"/>
      <c r="D458" s="27"/>
      <c r="E458" s="24"/>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row>
    <row r="459" spans="1:35" ht="12.75">
      <c r="A459" s="1"/>
      <c r="B459" s="20"/>
      <c r="C459" s="27"/>
      <c r="D459" s="27"/>
      <c r="E459" s="24"/>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row>
    <row r="460" spans="1:35" ht="12.75">
      <c r="A460" s="1"/>
      <c r="B460" s="20"/>
      <c r="C460" s="27"/>
      <c r="D460" s="27"/>
      <c r="E460" s="24"/>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row>
    <row r="461" spans="1:35" ht="12.75">
      <c r="A461" s="1"/>
      <c r="B461" s="20"/>
      <c r="C461" s="27"/>
      <c r="D461" s="27"/>
      <c r="E461" s="24"/>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row>
    <row r="462" spans="1:35" ht="12.75">
      <c r="A462" s="1"/>
      <c r="B462" s="20"/>
      <c r="C462" s="27"/>
      <c r="D462" s="27"/>
      <c r="E462" s="24"/>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row>
    <row r="463" spans="1:35" ht="12.75">
      <c r="A463" s="1"/>
      <c r="B463" s="20"/>
      <c r="C463" s="27"/>
      <c r="D463" s="27"/>
      <c r="E463" s="24"/>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row>
    <row r="464" spans="1:35" ht="12.75">
      <c r="A464" s="1"/>
      <c r="B464" s="20"/>
      <c r="C464" s="27"/>
      <c r="D464" s="27"/>
      <c r="E464" s="24"/>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row>
    <row r="465" spans="1:35" ht="12.75">
      <c r="A465" s="1"/>
      <c r="B465" s="20"/>
      <c r="C465" s="27"/>
      <c r="D465" s="27"/>
      <c r="E465" s="24"/>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row>
    <row r="466" spans="1:35" ht="12.75">
      <c r="A466" s="1"/>
      <c r="B466" s="20"/>
      <c r="C466" s="27"/>
      <c r="D466" s="27"/>
      <c r="E466" s="24"/>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row>
    <row r="467" spans="1:35" ht="12.75">
      <c r="A467" s="1"/>
      <c r="B467" s="20"/>
      <c r="C467" s="27"/>
      <c r="D467" s="27"/>
      <c r="E467" s="24"/>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row>
    <row r="468" spans="1:35" ht="12.75">
      <c r="A468" s="1"/>
      <c r="B468" s="20"/>
      <c r="C468" s="27"/>
      <c r="D468" s="27"/>
      <c r="E468" s="24"/>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row>
    <row r="469" spans="1:35" ht="12.75">
      <c r="A469" s="1"/>
      <c r="B469" s="20"/>
      <c r="C469" s="27"/>
      <c r="D469" s="27"/>
      <c r="E469" s="24"/>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row>
    <row r="470" spans="1:35" ht="12.75">
      <c r="A470" s="1"/>
      <c r="B470" s="20"/>
      <c r="C470" s="27"/>
      <c r="D470" s="27"/>
      <c r="E470" s="24"/>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row>
    <row r="471" spans="1:35" ht="12.75">
      <c r="A471" s="1"/>
      <c r="B471" s="20"/>
      <c r="C471" s="27"/>
      <c r="D471" s="27"/>
      <c r="E471" s="24"/>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row>
    <row r="472" spans="1:35" ht="12.75">
      <c r="A472" s="1"/>
      <c r="B472" s="20"/>
      <c r="C472" s="27"/>
      <c r="D472" s="27"/>
      <c r="E472" s="24"/>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row>
    <row r="473" spans="1:35" ht="12.75">
      <c r="A473" s="1"/>
      <c r="B473" s="20"/>
      <c r="C473" s="27"/>
      <c r="D473" s="27"/>
      <c r="E473" s="24"/>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row>
    <row r="474" spans="1:35" ht="12.75">
      <c r="A474" s="1"/>
      <c r="B474" s="20"/>
      <c r="C474" s="27"/>
      <c r="D474" s="27"/>
      <c r="E474" s="24"/>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row>
    <row r="475" spans="1:35" ht="12.75">
      <c r="A475" s="1"/>
      <c r="B475" s="20"/>
      <c r="C475" s="27"/>
      <c r="D475" s="27"/>
      <c r="E475" s="24"/>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row>
    <row r="476" spans="1:35" ht="12.75">
      <c r="A476" s="1"/>
      <c r="B476" s="20"/>
      <c r="C476" s="27"/>
      <c r="D476" s="27"/>
      <c r="E476" s="24"/>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row>
    <row r="477" spans="1:35" ht="12.75">
      <c r="A477" s="1"/>
      <c r="B477" s="20"/>
      <c r="C477" s="27"/>
      <c r="D477" s="27"/>
      <c r="E477" s="24"/>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row>
    <row r="478" spans="1:35" ht="12.75">
      <c r="A478" s="1"/>
      <c r="B478" s="20"/>
      <c r="C478" s="27"/>
      <c r="D478" s="27"/>
      <c r="E478" s="24"/>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row>
    <row r="479" spans="1:35" ht="12.75">
      <c r="A479" s="1"/>
      <c r="B479" s="20"/>
      <c r="C479" s="27"/>
      <c r="D479" s="27"/>
      <c r="E479" s="24"/>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row>
    <row r="480" spans="1:35" ht="12.75">
      <c r="A480" s="1"/>
      <c r="B480" s="20"/>
      <c r="C480" s="27"/>
      <c r="D480" s="27"/>
      <c r="E480" s="24"/>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row>
    <row r="481" spans="1:35" ht="12.75">
      <c r="A481" s="1"/>
      <c r="B481" s="20"/>
      <c r="C481" s="27"/>
      <c r="D481" s="27"/>
      <c r="E481" s="24"/>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row>
    <row r="482" spans="1:35" ht="12.75">
      <c r="A482" s="1"/>
      <c r="B482" s="20"/>
      <c r="C482" s="27"/>
      <c r="D482" s="27"/>
      <c r="E482" s="24"/>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row>
    <row r="483" spans="1:35" ht="12.75">
      <c r="A483" s="1"/>
      <c r="B483" s="20"/>
      <c r="C483" s="27"/>
      <c r="D483" s="27"/>
      <c r="E483" s="24"/>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row>
    <row r="484" spans="1:35" ht="12.75">
      <c r="A484" s="1"/>
      <c r="B484" s="20"/>
      <c r="C484" s="27"/>
      <c r="D484" s="27"/>
      <c r="E484" s="24"/>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row>
    <row r="485" spans="1:35" ht="12.75">
      <c r="A485" s="1"/>
      <c r="B485" s="20"/>
      <c r="C485" s="27"/>
      <c r="D485" s="27"/>
      <c r="E485" s="24"/>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row>
    <row r="486" spans="1:35" ht="12.75">
      <c r="A486" s="1"/>
      <c r="B486" s="20"/>
      <c r="C486" s="27"/>
      <c r="D486" s="27"/>
      <c r="E486" s="24"/>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row>
    <row r="487" spans="1:35" ht="12.75">
      <c r="A487" s="1"/>
      <c r="B487" s="20"/>
      <c r="C487" s="27"/>
      <c r="D487" s="27"/>
      <c r="E487" s="24"/>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row>
    <row r="488" spans="1:35" ht="12.75">
      <c r="A488" s="1"/>
      <c r="B488" s="20"/>
      <c r="C488" s="27"/>
      <c r="D488" s="27"/>
      <c r="E488" s="24"/>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row>
    <row r="489" spans="1:35" ht="12.75">
      <c r="A489" s="1"/>
      <c r="B489" s="20"/>
      <c r="C489" s="27"/>
      <c r="D489" s="27"/>
      <c r="E489" s="24"/>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row>
    <row r="490" spans="1:35" ht="12.75">
      <c r="A490" s="1"/>
      <c r="B490" s="20"/>
      <c r="C490" s="27"/>
      <c r="D490" s="27"/>
      <c r="E490" s="24"/>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row>
    <row r="491" spans="1:35" ht="12.75">
      <c r="A491" s="1"/>
      <c r="B491" s="20"/>
      <c r="C491" s="27"/>
      <c r="D491" s="27"/>
      <c r="E491" s="24"/>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row>
    <row r="492" spans="1:35" ht="12.75">
      <c r="A492" s="1"/>
      <c r="B492" s="20"/>
      <c r="C492" s="27"/>
      <c r="D492" s="27"/>
      <c r="E492" s="24"/>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row>
    <row r="493" spans="1:35" ht="12.75">
      <c r="A493" s="1"/>
      <c r="B493" s="20"/>
      <c r="C493" s="27"/>
      <c r="D493" s="27"/>
      <c r="E493" s="24"/>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row>
    <row r="494" spans="1:35" ht="12.75">
      <c r="A494" s="1"/>
      <c r="B494" s="20"/>
      <c r="C494" s="27"/>
      <c r="D494" s="27"/>
      <c r="E494" s="24"/>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row>
    <row r="495" spans="1:35" ht="12.75">
      <c r="A495" s="1"/>
      <c r="B495" s="20"/>
      <c r="C495" s="27"/>
      <c r="D495" s="27"/>
      <c r="E495" s="24"/>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row>
    <row r="496" spans="1:35" ht="12.75">
      <c r="A496" s="1"/>
      <c r="B496" s="20"/>
      <c r="C496" s="27"/>
      <c r="D496" s="27"/>
      <c r="E496" s="24"/>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row>
    <row r="497" spans="1:35" ht="12.75">
      <c r="A497" s="1"/>
      <c r="B497" s="20"/>
      <c r="C497" s="27"/>
      <c r="D497" s="27"/>
      <c r="E497" s="24"/>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row>
    <row r="498" spans="1:35" ht="12.75">
      <c r="A498" s="1"/>
      <c r="B498" s="20"/>
      <c r="C498" s="27"/>
      <c r="D498" s="27"/>
      <c r="E498" s="24"/>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row>
    <row r="499" spans="1:35" ht="12.75">
      <c r="A499" s="1"/>
      <c r="B499" s="20"/>
      <c r="C499" s="27"/>
      <c r="D499" s="27"/>
      <c r="E499" s="24"/>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row>
    <row r="500" spans="1:35" ht="12.75">
      <c r="A500" s="1"/>
      <c r="B500" s="20"/>
      <c r="C500" s="27"/>
      <c r="D500" s="27"/>
      <c r="E500" s="24"/>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row>
    <row r="501" spans="1:35" ht="12.75">
      <c r="A501" s="1"/>
      <c r="B501" s="20"/>
      <c r="C501" s="27"/>
      <c r="D501" s="27"/>
      <c r="E501" s="24"/>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row>
    <row r="502" spans="1:35" ht="12.75">
      <c r="A502" s="1"/>
      <c r="B502" s="20"/>
      <c r="C502" s="27"/>
      <c r="D502" s="27"/>
      <c r="E502" s="24"/>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row>
    <row r="503" spans="1:35" ht="12.75">
      <c r="A503" s="1"/>
      <c r="B503" s="20"/>
      <c r="C503" s="27"/>
      <c r="D503" s="27"/>
      <c r="E503" s="24"/>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row>
    <row r="504" spans="1:35" ht="12.75">
      <c r="A504" s="1"/>
      <c r="B504" s="20"/>
      <c r="C504" s="27"/>
      <c r="D504" s="27"/>
      <c r="E504" s="24"/>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row>
    <row r="505" spans="1:35" ht="12.75">
      <c r="A505" s="1"/>
      <c r="B505" s="20"/>
      <c r="C505" s="27"/>
      <c r="D505" s="27"/>
      <c r="E505" s="24"/>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row>
    <row r="506" spans="1:35" ht="12.75">
      <c r="A506" s="1"/>
      <c r="B506" s="20"/>
      <c r="C506" s="27"/>
      <c r="D506" s="27"/>
      <c r="E506" s="24"/>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row>
    <row r="507" spans="1:35" ht="12.75">
      <c r="A507" s="1"/>
      <c r="B507" s="20"/>
      <c r="C507" s="27"/>
      <c r="D507" s="27"/>
      <c r="E507" s="24"/>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row>
    <row r="508" spans="1:35" ht="12.75">
      <c r="A508" s="1"/>
      <c r="B508" s="20"/>
      <c r="C508" s="27"/>
      <c r="D508" s="27"/>
      <c r="E508" s="24"/>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row>
    <row r="509" spans="1:35" ht="12.75">
      <c r="A509" s="1"/>
      <c r="B509" s="20"/>
      <c r="C509" s="27"/>
      <c r="D509" s="27"/>
      <c r="E509" s="24"/>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row>
    <row r="510" spans="1:35" ht="12.75">
      <c r="A510" s="1"/>
      <c r="B510" s="20"/>
      <c r="C510" s="27"/>
      <c r="D510" s="27"/>
      <c r="E510" s="24"/>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row>
    <row r="511" spans="1:35" ht="12.75">
      <c r="A511" s="1"/>
      <c r="B511" s="20"/>
      <c r="C511" s="27"/>
      <c r="D511" s="27"/>
      <c r="E511" s="24"/>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row>
    <row r="512" spans="1:35" ht="12.75">
      <c r="A512" s="1"/>
      <c r="B512" s="20"/>
      <c r="C512" s="27"/>
      <c r="D512" s="27"/>
      <c r="E512" s="24"/>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row>
    <row r="513" spans="1:35" ht="12.75">
      <c r="A513" s="1"/>
      <c r="B513" s="20"/>
      <c r="C513" s="27"/>
      <c r="D513" s="27"/>
      <c r="E513" s="24"/>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row>
    <row r="514" spans="1:35" ht="12.75">
      <c r="A514" s="1"/>
      <c r="B514" s="20"/>
      <c r="C514" s="27"/>
      <c r="D514" s="27"/>
      <c r="E514" s="24"/>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row>
    <row r="515" spans="1:35" ht="12.75">
      <c r="A515" s="1"/>
      <c r="B515" s="20"/>
      <c r="C515" s="27"/>
      <c r="D515" s="27"/>
      <c r="E515" s="24"/>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row>
    <row r="516" spans="1:35" ht="12.75">
      <c r="A516" s="1"/>
      <c r="B516" s="20"/>
      <c r="C516" s="27"/>
      <c r="D516" s="27"/>
      <c r="E516" s="24"/>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row>
    <row r="517" spans="1:35" ht="12.75">
      <c r="A517" s="1"/>
      <c r="B517" s="20"/>
      <c r="C517" s="27"/>
      <c r="D517" s="27"/>
      <c r="E517" s="24"/>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row>
    <row r="518" spans="1:35" ht="12.75">
      <c r="A518" s="1"/>
      <c r="B518" s="20"/>
      <c r="C518" s="27"/>
      <c r="D518" s="27"/>
      <c r="E518" s="24"/>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row>
    <row r="519" spans="1:35" ht="12.75">
      <c r="A519" s="1"/>
      <c r="B519" s="20"/>
      <c r="C519" s="27"/>
      <c r="D519" s="27"/>
      <c r="E519" s="24"/>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row>
    <row r="520" spans="1:35" ht="12.75">
      <c r="A520" s="1"/>
      <c r="B520" s="20"/>
      <c r="C520" s="27"/>
      <c r="D520" s="27"/>
      <c r="E520" s="24"/>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row>
    <row r="521" spans="1:35" ht="12.75">
      <c r="A521" s="1"/>
      <c r="B521" s="20"/>
      <c r="C521" s="27"/>
      <c r="D521" s="27"/>
      <c r="E521" s="24"/>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row>
    <row r="522" spans="1:35" ht="12.75">
      <c r="A522" s="1"/>
      <c r="B522" s="20"/>
      <c r="C522" s="27"/>
      <c r="D522" s="27"/>
      <c r="E522" s="24"/>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row>
    <row r="523" spans="1:35" ht="12.75">
      <c r="A523" s="1"/>
      <c r="B523" s="20"/>
      <c r="C523" s="27"/>
      <c r="D523" s="27"/>
      <c r="E523" s="24"/>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row>
    <row r="524" spans="1:35" ht="12.75">
      <c r="A524" s="1"/>
      <c r="B524" s="20"/>
      <c r="C524" s="27"/>
      <c r="D524" s="27"/>
      <c r="E524" s="24"/>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row>
    <row r="525" spans="1:35" ht="12.75">
      <c r="A525" s="1"/>
      <c r="B525" s="20"/>
      <c r="C525" s="27"/>
      <c r="D525" s="27"/>
      <c r="E525" s="24"/>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row>
    <row r="526" spans="1:35" ht="12.75">
      <c r="A526" s="1"/>
      <c r="B526" s="20"/>
      <c r="C526" s="27"/>
      <c r="D526" s="27"/>
      <c r="E526" s="24"/>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row>
    <row r="527" spans="1:35" ht="12.75">
      <c r="A527" s="1"/>
      <c r="B527" s="20"/>
      <c r="C527" s="27"/>
      <c r="D527" s="27"/>
      <c r="E527" s="24"/>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row>
    <row r="528" spans="1:35" ht="12.75">
      <c r="A528" s="1"/>
      <c r="B528" s="20"/>
      <c r="C528" s="27"/>
      <c r="D528" s="27"/>
      <c r="E528" s="24"/>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row>
    <row r="529" spans="1:35" ht="12.75">
      <c r="A529" s="1"/>
      <c r="B529" s="20"/>
      <c r="C529" s="27"/>
      <c r="D529" s="27"/>
      <c r="E529" s="24"/>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row>
    <row r="530" spans="1:35" ht="12.75">
      <c r="A530" s="1"/>
      <c r="B530" s="20"/>
      <c r="C530" s="27"/>
      <c r="D530" s="27"/>
      <c r="E530" s="24"/>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row>
    <row r="531" spans="1:35" ht="13.5" thickBot="1">
      <c r="A531" s="1"/>
      <c r="B531" s="20"/>
      <c r="C531" s="27"/>
      <c r="D531" s="27"/>
      <c r="E531" s="24"/>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row>
    <row r="532" spans="1:35" ht="12.75">
      <c r="A532" s="1"/>
      <c r="B532" s="19"/>
      <c r="C532" s="27"/>
      <c r="D532" s="27"/>
      <c r="E532" s="24"/>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row>
    <row r="533" spans="1:35" ht="12.75">
      <c r="A533" s="1"/>
      <c r="B533" s="18"/>
      <c r="C533" s="27"/>
      <c r="D533" s="27"/>
      <c r="E533" s="24"/>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row>
    <row r="534" spans="3:5" ht="12.75">
      <c r="C534" s="27"/>
      <c r="D534" s="27"/>
      <c r="E534" s="26"/>
    </row>
    <row r="535" spans="3:5" ht="12.75">
      <c r="C535" s="27"/>
      <c r="D535" s="27"/>
      <c r="E535" s="26"/>
    </row>
    <row r="536" spans="3:5" ht="12.75">
      <c r="C536" s="27"/>
      <c r="D536" s="27"/>
      <c r="E536" s="26"/>
    </row>
    <row r="537" spans="3:5" ht="12.75">
      <c r="C537" s="27"/>
      <c r="D537" s="27"/>
      <c r="E537" s="26"/>
    </row>
    <row r="538" spans="3:5" ht="12.75">
      <c r="C538" s="27"/>
      <c r="D538" s="27"/>
      <c r="E538" s="26"/>
    </row>
    <row r="539" spans="3:5" ht="12.75">
      <c r="C539" s="27"/>
      <c r="D539" s="27"/>
      <c r="E539" s="26"/>
    </row>
    <row r="540" spans="3:5" ht="12.75">
      <c r="C540" s="27"/>
      <c r="D540" s="27"/>
      <c r="E540" s="26"/>
    </row>
    <row r="541" spans="3:5" ht="12.75">
      <c r="C541" s="27"/>
      <c r="D541" s="27"/>
      <c r="E541" s="26"/>
    </row>
    <row r="542" spans="3:5" ht="12.75">
      <c r="C542" s="27"/>
      <c r="D542" s="27"/>
      <c r="E542" s="26"/>
    </row>
    <row r="543" spans="3:5" ht="12.75">
      <c r="C543" s="27"/>
      <c r="D543" s="27"/>
      <c r="E543" s="26"/>
    </row>
    <row r="544" spans="3:5" ht="12.75">
      <c r="C544" s="27"/>
      <c r="D544" s="27"/>
      <c r="E544" s="26"/>
    </row>
    <row r="545" spans="3:5" ht="12.75">
      <c r="C545" s="27"/>
      <c r="D545" s="27"/>
      <c r="E545" s="26"/>
    </row>
    <row r="546" spans="3:5" ht="12.75">
      <c r="C546" s="27"/>
      <c r="D546" s="27"/>
      <c r="E546" s="26"/>
    </row>
    <row r="547" spans="3:5" ht="12.75">
      <c r="C547" s="27"/>
      <c r="D547" s="27"/>
      <c r="E547" s="26"/>
    </row>
    <row r="548" spans="3:5" ht="12.75">
      <c r="C548" s="28"/>
      <c r="D548" s="28"/>
      <c r="E548" s="26"/>
    </row>
    <row r="549" spans="3:5" ht="12.75">
      <c r="C549" s="28"/>
      <c r="D549" s="28"/>
      <c r="E549" s="26"/>
    </row>
    <row r="550" spans="3:5" ht="12.75">
      <c r="C550" s="28"/>
      <c r="D550" s="28"/>
      <c r="E550" s="26"/>
    </row>
    <row r="551" spans="3:5" ht="12.75">
      <c r="C551" s="28"/>
      <c r="D551" s="28"/>
      <c r="E551" s="26"/>
    </row>
    <row r="552" spans="3:5" ht="12.75">
      <c r="C552" s="28"/>
      <c r="D552" s="28"/>
      <c r="E552" s="26"/>
    </row>
    <row r="553" spans="3:5" ht="12.75">
      <c r="C553" s="28"/>
      <c r="D553" s="28"/>
      <c r="E553" s="26"/>
    </row>
    <row r="554" spans="3:5" ht="12.75">
      <c r="C554" s="28"/>
      <c r="D554" s="28"/>
      <c r="E554" s="26"/>
    </row>
    <row r="555" spans="3:5" ht="12.75">
      <c r="C555" s="28"/>
      <c r="D555" s="28"/>
      <c r="E555" s="26"/>
    </row>
    <row r="556" spans="3:5" ht="12.75">
      <c r="C556" s="28"/>
      <c r="D556" s="28"/>
      <c r="E556" s="26"/>
    </row>
    <row r="557" spans="3:5" ht="12.75">
      <c r="C557" s="28"/>
      <c r="D557" s="28"/>
      <c r="E557" s="26"/>
    </row>
    <row r="558" spans="3:5" ht="12.75">
      <c r="C558" s="28"/>
      <c r="D558" s="28"/>
      <c r="E558" s="26"/>
    </row>
    <row r="559" spans="3:5" ht="12.75">
      <c r="C559" s="28"/>
      <c r="D559" s="28"/>
      <c r="E559" s="26"/>
    </row>
    <row r="560" spans="3:5" ht="12.75">
      <c r="C560" s="28"/>
      <c r="D560" s="28"/>
      <c r="E560" s="26"/>
    </row>
    <row r="561" spans="3:5" ht="12.75">
      <c r="C561" s="28"/>
      <c r="D561" s="28"/>
      <c r="E561" s="26"/>
    </row>
    <row r="562" spans="3:5" ht="12.75">
      <c r="C562" s="28"/>
      <c r="D562" s="28"/>
      <c r="E562" s="26"/>
    </row>
    <row r="563" spans="3:5" ht="12.75">
      <c r="C563" s="28"/>
      <c r="D563" s="28"/>
      <c r="E563" s="26"/>
    </row>
    <row r="564" spans="3:5" ht="12.75">
      <c r="C564" s="28"/>
      <c r="D564" s="28"/>
      <c r="E564" s="26"/>
    </row>
    <row r="565" spans="3:5" ht="12.75">
      <c r="C565" s="28"/>
      <c r="D565" s="28"/>
      <c r="E565" s="26"/>
    </row>
    <row r="566" spans="3:5" ht="12.75">
      <c r="C566" s="28"/>
      <c r="D566" s="28"/>
      <c r="E566" s="26"/>
    </row>
    <row r="567" spans="3:5" ht="12.75">
      <c r="C567" s="28"/>
      <c r="D567" s="28"/>
      <c r="E567" s="26"/>
    </row>
    <row r="568" spans="3:5" ht="12.75">
      <c r="C568" s="28"/>
      <c r="D568" s="28"/>
      <c r="E568" s="26"/>
    </row>
    <row r="569" spans="3:5" ht="12.75">
      <c r="C569" s="28"/>
      <c r="D569" s="28"/>
      <c r="E569" s="26"/>
    </row>
    <row r="570" spans="3:5" ht="12.75">
      <c r="C570" s="28"/>
      <c r="D570" s="28"/>
      <c r="E570" s="26"/>
    </row>
    <row r="571" spans="3:5" ht="12.75">
      <c r="C571" s="28"/>
      <c r="D571" s="28"/>
      <c r="E571" s="26"/>
    </row>
    <row r="572" spans="3:5" ht="12.75">
      <c r="C572" s="28"/>
      <c r="D572" s="28"/>
      <c r="E572" s="26"/>
    </row>
    <row r="573" spans="3:5" ht="12.75">
      <c r="C573" s="28"/>
      <c r="D573" s="28"/>
      <c r="E573" s="26"/>
    </row>
    <row r="574" spans="3:5" ht="12.75">
      <c r="C574" s="28"/>
      <c r="D574" s="28"/>
      <c r="E574" s="26"/>
    </row>
    <row r="575" spans="3:5" ht="12.75">
      <c r="C575" s="28"/>
      <c r="D575" s="28"/>
      <c r="E575" s="26"/>
    </row>
    <row r="576" spans="3:5" ht="12.75">
      <c r="C576" s="28"/>
      <c r="D576" s="28"/>
      <c r="E576" s="26"/>
    </row>
    <row r="577" spans="3:5" ht="12.75">
      <c r="C577" s="28"/>
      <c r="D577" s="28"/>
      <c r="E577" s="26"/>
    </row>
    <row r="578" spans="3:5" ht="12.75">
      <c r="C578" s="28"/>
      <c r="D578" s="28"/>
      <c r="E578" s="26"/>
    </row>
    <row r="579" spans="3:5" ht="12.75">
      <c r="C579" s="28"/>
      <c r="D579" s="28"/>
      <c r="E579" s="26"/>
    </row>
    <row r="580" spans="3:5" ht="12.75">
      <c r="C580" s="28"/>
      <c r="D580" s="28"/>
      <c r="E580" s="26"/>
    </row>
    <row r="581" spans="3:5" ht="12.75">
      <c r="C581" s="28"/>
      <c r="D581" s="28"/>
      <c r="E581" s="26"/>
    </row>
    <row r="582" spans="3:5" ht="12.75">
      <c r="C582" s="28"/>
      <c r="D582" s="28"/>
      <c r="E582" s="26"/>
    </row>
    <row r="583" spans="3:5" ht="12.75">
      <c r="C583" s="28"/>
      <c r="D583" s="28"/>
      <c r="E583" s="26"/>
    </row>
    <row r="584" spans="3:5" ht="12.75">
      <c r="C584" s="28"/>
      <c r="D584" s="28"/>
      <c r="E584" s="26"/>
    </row>
    <row r="585" spans="3:5" ht="12.75">
      <c r="C585" s="28"/>
      <c r="D585" s="28"/>
      <c r="E585" s="26"/>
    </row>
    <row r="586" spans="3:5" ht="12.75">
      <c r="C586" s="28"/>
      <c r="D586" s="28"/>
      <c r="E586" s="26"/>
    </row>
    <row r="587" spans="3:5" ht="12.75">
      <c r="C587" s="28"/>
      <c r="D587" s="28"/>
      <c r="E587" s="26"/>
    </row>
    <row r="588" spans="3:5" ht="12.75">
      <c r="C588" s="28"/>
      <c r="D588" s="28"/>
      <c r="E588" s="26"/>
    </row>
    <row r="589" spans="3:5" ht="12.75">
      <c r="C589" s="28"/>
      <c r="D589" s="28"/>
      <c r="E589" s="26"/>
    </row>
    <row r="590" spans="3:5" ht="12.75">
      <c r="C590" s="28"/>
      <c r="D590" s="28"/>
      <c r="E590" s="26"/>
    </row>
    <row r="591" spans="3:5" ht="12.75">
      <c r="C591" s="28"/>
      <c r="D591" s="28"/>
      <c r="E591" s="26"/>
    </row>
    <row r="592" spans="3:5" ht="12.75">
      <c r="C592" s="28"/>
      <c r="D592" s="28"/>
      <c r="E592" s="26"/>
    </row>
    <row r="593" spans="3:5" ht="12.75">
      <c r="C593" s="28"/>
      <c r="D593" s="28"/>
      <c r="E593" s="26"/>
    </row>
    <row r="594" spans="3:5" ht="12.75">
      <c r="C594" s="28"/>
      <c r="D594" s="28"/>
      <c r="E594" s="26"/>
    </row>
    <row r="595" spans="3:5" ht="12.75">
      <c r="C595" s="28"/>
      <c r="D595" s="28"/>
      <c r="E595" s="26"/>
    </row>
    <row r="596" spans="3:5" ht="12.75">
      <c r="C596" s="28"/>
      <c r="D596" s="28"/>
      <c r="E596" s="26"/>
    </row>
    <row r="597" spans="3:5" ht="12.75">
      <c r="C597" s="28"/>
      <c r="D597" s="28"/>
      <c r="E597" s="26"/>
    </row>
    <row r="598" spans="3:5" ht="12.75">
      <c r="C598" s="28"/>
      <c r="D598" s="28"/>
      <c r="E598" s="26"/>
    </row>
    <row r="599" spans="3:5" ht="12.75">
      <c r="C599" s="28"/>
      <c r="D599" s="28"/>
      <c r="E599" s="26"/>
    </row>
    <row r="600" spans="3:5" ht="12.75">
      <c r="C600" s="28"/>
      <c r="D600" s="28"/>
      <c r="E600" s="26"/>
    </row>
    <row r="601" spans="3:5" ht="12.75">
      <c r="C601" s="28"/>
      <c r="D601" s="28"/>
      <c r="E601" s="26"/>
    </row>
    <row r="602" spans="3:5" ht="12.75">
      <c r="C602" s="28"/>
      <c r="D602" s="28"/>
      <c r="E602" s="26"/>
    </row>
    <row r="603" spans="3:5" ht="12.75">
      <c r="C603" s="28"/>
      <c r="D603" s="28"/>
      <c r="E603" s="26"/>
    </row>
    <row r="604" spans="3:5" ht="12.75">
      <c r="C604" s="28"/>
      <c r="D604" s="28"/>
      <c r="E604" s="26"/>
    </row>
    <row r="605" spans="3:5" ht="12.75">
      <c r="C605" s="28"/>
      <c r="D605" s="28"/>
      <c r="E605" s="26"/>
    </row>
    <row r="606" spans="3:5" ht="12.75">
      <c r="C606" s="28"/>
      <c r="D606" s="28"/>
      <c r="E606" s="26"/>
    </row>
    <row r="607" spans="3:5" ht="12.75">
      <c r="C607" s="28"/>
      <c r="D607" s="28"/>
      <c r="E607" s="26"/>
    </row>
    <row r="608" spans="3:5" ht="12.75">
      <c r="C608" s="28"/>
      <c r="D608" s="28"/>
      <c r="E608" s="26"/>
    </row>
    <row r="609" spans="3:5" ht="12.75">
      <c r="C609" s="28"/>
      <c r="D609" s="28"/>
      <c r="E609" s="26"/>
    </row>
    <row r="610" spans="3:5" ht="12.75">
      <c r="C610" s="28"/>
      <c r="D610" s="28"/>
      <c r="E610" s="26"/>
    </row>
    <row r="611" spans="3:5" ht="12.75">
      <c r="C611" s="28"/>
      <c r="D611" s="28"/>
      <c r="E611" s="26"/>
    </row>
    <row r="612" spans="3:5" ht="12.75">
      <c r="C612" s="28"/>
      <c r="D612" s="28"/>
      <c r="E612" s="26"/>
    </row>
    <row r="613" spans="3:5" ht="12.75">
      <c r="C613" s="28"/>
      <c r="D613" s="28"/>
      <c r="E613" s="26"/>
    </row>
    <row r="614" spans="3:5" ht="12.75">
      <c r="C614" s="28"/>
      <c r="D614" s="28"/>
      <c r="E614" s="26"/>
    </row>
    <row r="615" spans="3:5" ht="12.75">
      <c r="C615" s="28"/>
      <c r="D615" s="28"/>
      <c r="E615" s="26"/>
    </row>
    <row r="616" spans="3:5" ht="12.75">
      <c r="C616" s="28"/>
      <c r="D616" s="28"/>
      <c r="E616" s="26"/>
    </row>
    <row r="617" spans="3:5" ht="12.75">
      <c r="C617" s="28"/>
      <c r="D617" s="28"/>
      <c r="E617" s="26"/>
    </row>
    <row r="618" spans="3:5" ht="12.75">
      <c r="C618" s="28"/>
      <c r="D618" s="28"/>
      <c r="E618" s="26"/>
    </row>
    <row r="619" spans="3:5" ht="12.75">
      <c r="C619" s="28"/>
      <c r="D619" s="28"/>
      <c r="E619" s="26"/>
    </row>
    <row r="620" spans="3:5" ht="12.75">
      <c r="C620" s="28"/>
      <c r="D620" s="28"/>
      <c r="E620" s="26"/>
    </row>
    <row r="621" spans="3:5" ht="12.75">
      <c r="C621" s="28"/>
      <c r="D621" s="28"/>
      <c r="E621" s="26"/>
    </row>
    <row r="622" spans="3:5" ht="12.75">
      <c r="C622" s="28"/>
      <c r="D622" s="28"/>
      <c r="E622" s="26"/>
    </row>
    <row r="623" spans="3:5" ht="12.75">
      <c r="C623" s="28"/>
      <c r="D623" s="28"/>
      <c r="E623" s="26"/>
    </row>
    <row r="624" spans="3:5" ht="12.75">
      <c r="C624" s="28"/>
      <c r="D624" s="28"/>
      <c r="E624" s="26"/>
    </row>
    <row r="625" spans="3:5" ht="12.75">
      <c r="C625" s="28"/>
      <c r="D625" s="28"/>
      <c r="E625" s="26"/>
    </row>
    <row r="626" spans="3:5" ht="12.75">
      <c r="C626" s="28"/>
      <c r="D626" s="28"/>
      <c r="E626" s="26"/>
    </row>
    <row r="627" spans="3:5" ht="12.75">
      <c r="C627" s="28"/>
      <c r="D627" s="28"/>
      <c r="E627" s="26"/>
    </row>
    <row r="628" spans="3:5" ht="12.75">
      <c r="C628" s="28"/>
      <c r="D628" s="28"/>
      <c r="E628" s="26"/>
    </row>
    <row r="629" spans="3:5" ht="12.75">
      <c r="C629" s="28"/>
      <c r="D629" s="28"/>
      <c r="E629" s="26"/>
    </row>
    <row r="630" spans="3:5" ht="12.75">
      <c r="C630" s="28"/>
      <c r="D630" s="28"/>
      <c r="E630" s="26"/>
    </row>
    <row r="631" spans="3:5" ht="12.75">
      <c r="C631" s="28"/>
      <c r="D631" s="28"/>
      <c r="E631" s="26"/>
    </row>
    <row r="632" spans="3:5" ht="12.75">
      <c r="C632" s="28"/>
      <c r="D632" s="28"/>
      <c r="E632" s="26"/>
    </row>
    <row r="633" spans="3:5" ht="12.75">
      <c r="C633" s="28"/>
      <c r="D633" s="28"/>
      <c r="E633" s="26"/>
    </row>
    <row r="634" spans="3:5" ht="12.75">
      <c r="C634" s="28"/>
      <c r="D634" s="28"/>
      <c r="E634" s="26"/>
    </row>
    <row r="635" spans="3:5" ht="12.75">
      <c r="C635" s="28"/>
      <c r="D635" s="28"/>
      <c r="E635" s="26"/>
    </row>
    <row r="636" spans="3:5" ht="12.75">
      <c r="C636" s="28"/>
      <c r="D636" s="28"/>
      <c r="E636" s="26"/>
    </row>
    <row r="637" spans="3:5" ht="12.75">
      <c r="C637" s="28"/>
      <c r="D637" s="28"/>
      <c r="E637" s="26"/>
    </row>
    <row r="638" spans="3:5" ht="12.75">
      <c r="C638" s="28"/>
      <c r="D638" s="28"/>
      <c r="E638" s="26"/>
    </row>
    <row r="639" spans="3:5" ht="12.75">
      <c r="C639" s="28"/>
      <c r="D639" s="28"/>
      <c r="E639" s="26"/>
    </row>
    <row r="640" spans="3:5" ht="12.75">
      <c r="C640" s="28"/>
      <c r="D640" s="28"/>
      <c r="E640" s="26"/>
    </row>
    <row r="641" spans="3:5" ht="12.75">
      <c r="C641" s="28"/>
      <c r="D641" s="28"/>
      <c r="E641" s="26"/>
    </row>
    <row r="642" spans="3:5" ht="12.75">
      <c r="C642" s="28"/>
      <c r="D642" s="28"/>
      <c r="E642" s="26"/>
    </row>
    <row r="643" spans="3:5" ht="12.75">
      <c r="C643" s="28"/>
      <c r="D643" s="28"/>
      <c r="E643" s="26"/>
    </row>
    <row r="644" spans="3:5" ht="12.75">
      <c r="C644" s="28"/>
      <c r="D644" s="28"/>
      <c r="E644" s="26"/>
    </row>
    <row r="645" spans="3:5" ht="12.75">
      <c r="C645" s="28"/>
      <c r="D645" s="28"/>
      <c r="E645" s="26"/>
    </row>
    <row r="646" spans="3:5" ht="12.75">
      <c r="C646" s="28"/>
      <c r="D646" s="28"/>
      <c r="E646" s="26"/>
    </row>
    <row r="647" spans="3:5" ht="12.75">
      <c r="C647" s="28"/>
      <c r="D647" s="28"/>
      <c r="E647" s="26"/>
    </row>
    <row r="648" spans="3:5" ht="12.75">
      <c r="C648" s="28"/>
      <c r="D648" s="28"/>
      <c r="E648" s="26"/>
    </row>
    <row r="649" spans="3:5" ht="12.75">
      <c r="C649" s="28"/>
      <c r="D649" s="28"/>
      <c r="E649" s="26"/>
    </row>
    <row r="650" spans="3:5" ht="12.75">
      <c r="C650" s="28"/>
      <c r="D650" s="28"/>
      <c r="E650" s="26"/>
    </row>
    <row r="651" spans="3:5" ht="12.75">
      <c r="C651" s="28"/>
      <c r="D651" s="28"/>
      <c r="E651" s="26"/>
    </row>
    <row r="652" spans="3:5" ht="12.75">
      <c r="C652" s="28"/>
      <c r="D652" s="28"/>
      <c r="E652" s="26"/>
    </row>
    <row r="653" spans="3:5" ht="12.75">
      <c r="C653" s="28"/>
      <c r="D653" s="28"/>
      <c r="E653" s="26"/>
    </row>
    <row r="654" spans="3:5" ht="12.75">
      <c r="C654" s="28"/>
      <c r="D654" s="28"/>
      <c r="E654" s="26"/>
    </row>
    <row r="655" spans="3:5" ht="12.75">
      <c r="C655" s="28"/>
      <c r="D655" s="28"/>
      <c r="E655" s="26"/>
    </row>
    <row r="656" spans="3:5" ht="12.75">
      <c r="C656" s="28"/>
      <c r="D656" s="28"/>
      <c r="E656" s="26"/>
    </row>
    <row r="657" spans="3:5" ht="12.75">
      <c r="C657" s="28"/>
      <c r="D657" s="28"/>
      <c r="E657" s="26"/>
    </row>
    <row r="658" spans="3:5" ht="12.75">
      <c r="C658" s="28"/>
      <c r="D658" s="28"/>
      <c r="E658" s="26"/>
    </row>
    <row r="659" spans="3:5" ht="12.75">
      <c r="C659" s="28"/>
      <c r="D659" s="28"/>
      <c r="E659" s="26"/>
    </row>
    <row r="660" spans="3:5" ht="12.75">
      <c r="C660" s="28"/>
      <c r="D660" s="28"/>
      <c r="E660" s="26"/>
    </row>
    <row r="661" spans="3:5" ht="12.75">
      <c r="C661" s="28"/>
      <c r="D661" s="28"/>
      <c r="E661" s="26"/>
    </row>
    <row r="662" spans="3:5" ht="12.75">
      <c r="C662" s="28"/>
      <c r="D662" s="28"/>
      <c r="E662" s="26"/>
    </row>
    <row r="663" spans="3:5" ht="12.75">
      <c r="C663" s="28"/>
      <c r="D663" s="28"/>
      <c r="E663" s="26"/>
    </row>
    <row r="664" spans="3:5" ht="12.75">
      <c r="C664" s="28"/>
      <c r="D664" s="28"/>
      <c r="E664" s="26"/>
    </row>
    <row r="665" spans="3:5" ht="12.75">
      <c r="C665" s="28"/>
      <c r="D665" s="28"/>
      <c r="E665" s="26"/>
    </row>
    <row r="666" spans="3:5" ht="12.75">
      <c r="C666" s="28"/>
      <c r="D666" s="28"/>
      <c r="E666" s="26"/>
    </row>
    <row r="667" spans="3:5" ht="12.75">
      <c r="C667" s="28"/>
      <c r="D667" s="28"/>
      <c r="E667" s="26"/>
    </row>
    <row r="668" spans="3:5" ht="12.75">
      <c r="C668" s="28"/>
      <c r="D668" s="28"/>
      <c r="E668" s="26"/>
    </row>
    <row r="669" spans="3:5" ht="12.75">
      <c r="C669" s="28"/>
      <c r="D669" s="28"/>
      <c r="E669" s="26"/>
    </row>
    <row r="670" spans="3:5" ht="12.75">
      <c r="C670" s="28"/>
      <c r="D670" s="28"/>
      <c r="E670" s="26"/>
    </row>
    <row r="671" spans="3:5" ht="12.75">
      <c r="C671" s="28"/>
      <c r="D671" s="28"/>
      <c r="E671" s="26"/>
    </row>
    <row r="672" spans="3:5" ht="12.75">
      <c r="C672" s="28"/>
      <c r="D672" s="28"/>
      <c r="E672" s="26"/>
    </row>
    <row r="673" spans="3:5" ht="12.75">
      <c r="C673" s="28"/>
      <c r="D673" s="28"/>
      <c r="E673" s="26"/>
    </row>
    <row r="674" spans="3:5" ht="12.75">
      <c r="C674" s="28"/>
      <c r="D674" s="28"/>
      <c r="E674" s="26"/>
    </row>
    <row r="675" spans="3:5" ht="12.75">
      <c r="C675" s="28"/>
      <c r="D675" s="28"/>
      <c r="E675" s="26"/>
    </row>
    <row r="676" spans="3:5" ht="12.75">
      <c r="C676" s="28"/>
      <c r="D676" s="28"/>
      <c r="E676" s="26"/>
    </row>
    <row r="677" spans="3:5" ht="12.75">
      <c r="C677" s="28"/>
      <c r="D677" s="28"/>
      <c r="E677" s="26"/>
    </row>
    <row r="678" spans="3:5" ht="12.75">
      <c r="C678" s="28"/>
      <c r="D678" s="28"/>
      <c r="E678" s="26"/>
    </row>
    <row r="679" spans="3:5" ht="12.75">
      <c r="C679" s="28"/>
      <c r="D679" s="28"/>
      <c r="E679" s="26"/>
    </row>
    <row r="680" spans="3:5" ht="12.75">
      <c r="C680" s="28"/>
      <c r="D680" s="28"/>
      <c r="E680" s="26"/>
    </row>
    <row r="681" spans="3:5" ht="12.75">
      <c r="C681" s="28"/>
      <c r="D681" s="28"/>
      <c r="E681" s="26"/>
    </row>
    <row r="682" spans="3:5" ht="12.75">
      <c r="C682" s="28"/>
      <c r="D682" s="28"/>
      <c r="E682" s="26"/>
    </row>
    <row r="683" spans="3:5" ht="12.75">
      <c r="C683" s="28"/>
      <c r="D683" s="28"/>
      <c r="E683" s="26"/>
    </row>
    <row r="684" spans="3:5" ht="12.75">
      <c r="C684" s="28"/>
      <c r="D684" s="28"/>
      <c r="E684" s="26"/>
    </row>
    <row r="685" spans="3:5" ht="12.75">
      <c r="C685" s="28"/>
      <c r="D685" s="28"/>
      <c r="E685" s="26"/>
    </row>
    <row r="686" spans="3:5" ht="12.75">
      <c r="C686" s="28"/>
      <c r="D686" s="28"/>
      <c r="E686" s="26"/>
    </row>
    <row r="687" spans="3:5" ht="12.75">
      <c r="C687" s="28"/>
      <c r="D687" s="28"/>
      <c r="E687" s="26"/>
    </row>
    <row r="688" spans="3:5" ht="12.75">
      <c r="C688" s="28"/>
      <c r="D688" s="28"/>
      <c r="E688" s="26"/>
    </row>
    <row r="689" spans="3:5" ht="12.75">
      <c r="C689" s="28"/>
      <c r="D689" s="28"/>
      <c r="E689" s="26"/>
    </row>
    <row r="690" spans="3:5" ht="12.75">
      <c r="C690" s="28"/>
      <c r="D690" s="28"/>
      <c r="E690" s="26"/>
    </row>
    <row r="691" spans="3:5" ht="12.75">
      <c r="C691" s="28"/>
      <c r="D691" s="28"/>
      <c r="E691" s="26"/>
    </row>
    <row r="692" spans="3:5" ht="12.75">
      <c r="C692" s="28"/>
      <c r="D692" s="28"/>
      <c r="E692" s="26"/>
    </row>
    <row r="693" spans="3:5" ht="12.75">
      <c r="C693" s="28"/>
      <c r="D693" s="28"/>
      <c r="E693" s="26"/>
    </row>
    <row r="694" spans="3:5" ht="12.75">
      <c r="C694" s="28"/>
      <c r="D694" s="28"/>
      <c r="E694" s="26"/>
    </row>
    <row r="695" spans="3:5" ht="12.75">
      <c r="C695" s="28"/>
      <c r="D695" s="28"/>
      <c r="E695" s="26"/>
    </row>
    <row r="696" spans="3:5" ht="12.75">
      <c r="C696" s="28"/>
      <c r="D696" s="28"/>
      <c r="E696" s="26"/>
    </row>
    <row r="697" spans="3:5" ht="12.75">
      <c r="C697" s="28"/>
      <c r="D697" s="28"/>
      <c r="E697" s="26"/>
    </row>
    <row r="698" spans="3:5" ht="12.75">
      <c r="C698" s="28"/>
      <c r="D698" s="28"/>
      <c r="E698" s="26"/>
    </row>
    <row r="699" spans="3:5" ht="12.75">
      <c r="C699" s="28"/>
      <c r="D699" s="28"/>
      <c r="E699" s="26"/>
    </row>
    <row r="700" spans="3:5" ht="12.75">
      <c r="C700" s="28"/>
      <c r="D700" s="28"/>
      <c r="E700" s="26"/>
    </row>
    <row r="701" spans="3:5" ht="12.75">
      <c r="C701" s="28"/>
      <c r="D701" s="28"/>
      <c r="E701" s="26"/>
    </row>
    <row r="702" spans="3:5" ht="12.75">
      <c r="C702" s="28"/>
      <c r="D702" s="28"/>
      <c r="E702" s="26"/>
    </row>
    <row r="703" spans="3:5" ht="12.75">
      <c r="C703" s="28"/>
      <c r="D703" s="28"/>
      <c r="E703" s="26"/>
    </row>
    <row r="704" spans="3:5" ht="12.75">
      <c r="C704" s="28"/>
      <c r="D704" s="28"/>
      <c r="E704" s="26"/>
    </row>
    <row r="705" spans="3:5" ht="12.75">
      <c r="C705" s="28"/>
      <c r="D705" s="28"/>
      <c r="E705" s="26"/>
    </row>
    <row r="706" spans="3:5" ht="12.75">
      <c r="C706" s="28"/>
      <c r="D706" s="28"/>
      <c r="E706" s="26"/>
    </row>
    <row r="707" spans="3:5" ht="12.75">
      <c r="C707" s="28"/>
      <c r="D707" s="28"/>
      <c r="E707" s="26"/>
    </row>
    <row r="708" spans="3:5" ht="12.75">
      <c r="C708" s="28"/>
      <c r="D708" s="28"/>
      <c r="E708" s="26"/>
    </row>
    <row r="709" spans="3:5" ht="12.75">
      <c r="C709" s="28"/>
      <c r="D709" s="28"/>
      <c r="E709" s="26"/>
    </row>
    <row r="710" spans="3:5" ht="12.75">
      <c r="C710" s="28"/>
      <c r="D710" s="28"/>
      <c r="E710" s="26"/>
    </row>
    <row r="711" spans="3:5" ht="12.75">
      <c r="C711" s="28"/>
      <c r="D711" s="28"/>
      <c r="E711" s="26"/>
    </row>
    <row r="712" spans="3:5" ht="12.75">
      <c r="C712" s="28"/>
      <c r="D712" s="28"/>
      <c r="E712" s="26"/>
    </row>
    <row r="713" spans="3:5" ht="12.75">
      <c r="C713" s="28"/>
      <c r="D713" s="28"/>
      <c r="E713" s="26"/>
    </row>
    <row r="714" spans="3:5" ht="12.75">
      <c r="C714" s="28"/>
      <c r="D714" s="28"/>
      <c r="E714" s="26"/>
    </row>
    <row r="715" spans="3:5" ht="12.75">
      <c r="C715" s="28"/>
      <c r="D715" s="28"/>
      <c r="E715" s="26"/>
    </row>
    <row r="716" spans="3:5" ht="12.75">
      <c r="C716" s="28"/>
      <c r="D716" s="28"/>
      <c r="E716" s="26"/>
    </row>
    <row r="717" spans="3:5" ht="12.75">
      <c r="C717" s="28"/>
      <c r="D717" s="28"/>
      <c r="E717" s="26"/>
    </row>
    <row r="718" spans="3:5" ht="12.75">
      <c r="C718" s="28"/>
      <c r="D718" s="28"/>
      <c r="E718" s="26"/>
    </row>
    <row r="719" spans="3:5" ht="12.75">
      <c r="C719" s="28"/>
      <c r="D719" s="28"/>
      <c r="E719" s="26"/>
    </row>
    <row r="720" spans="3:5" ht="12.75">
      <c r="C720" s="28"/>
      <c r="D720" s="28"/>
      <c r="E720" s="26"/>
    </row>
    <row r="721" spans="3:5" ht="12.75">
      <c r="C721" s="28"/>
      <c r="D721" s="28"/>
      <c r="E721" s="26"/>
    </row>
    <row r="722" spans="3:5" ht="12.75">
      <c r="C722" s="28"/>
      <c r="D722" s="28"/>
      <c r="E722" s="26"/>
    </row>
    <row r="723" spans="3:5" ht="12.75">
      <c r="C723" s="28"/>
      <c r="D723" s="28"/>
      <c r="E723" s="26"/>
    </row>
    <row r="724" spans="3:5" ht="12.75">
      <c r="C724" s="28"/>
      <c r="D724" s="28"/>
      <c r="E724" s="26"/>
    </row>
    <row r="725" spans="3:5" ht="12.75">
      <c r="C725" s="28"/>
      <c r="D725" s="28"/>
      <c r="E725" s="26"/>
    </row>
    <row r="726" spans="3:5" ht="12.75">
      <c r="C726" s="28"/>
      <c r="D726" s="28"/>
      <c r="E726" s="26"/>
    </row>
    <row r="727" spans="3:5" ht="12.75">
      <c r="C727" s="28"/>
      <c r="D727" s="28"/>
      <c r="E727" s="26"/>
    </row>
    <row r="728" spans="3:5" ht="12.75">
      <c r="C728" s="28"/>
      <c r="D728" s="28"/>
      <c r="E728" s="26"/>
    </row>
    <row r="729" spans="3:5" ht="12.75">
      <c r="C729" s="28"/>
      <c r="D729" s="28"/>
      <c r="E729" s="26"/>
    </row>
    <row r="730" spans="3:5" ht="12.75">
      <c r="C730" s="28"/>
      <c r="D730" s="28"/>
      <c r="E730" s="26"/>
    </row>
    <row r="731" spans="3:5" ht="12.75">
      <c r="C731" s="28"/>
      <c r="D731" s="28"/>
      <c r="E731" s="26"/>
    </row>
    <row r="732" spans="3:5" ht="12.75">
      <c r="C732" s="28"/>
      <c r="D732" s="28"/>
      <c r="E732" s="26"/>
    </row>
    <row r="733" spans="3:5" ht="12.75">
      <c r="C733" s="28"/>
      <c r="D733" s="28"/>
      <c r="E733" s="26"/>
    </row>
    <row r="734" spans="3:5" ht="12.75">
      <c r="C734" s="28"/>
      <c r="D734" s="28"/>
      <c r="E734" s="26"/>
    </row>
    <row r="735" spans="3:5" ht="12.75">
      <c r="C735" s="28"/>
      <c r="D735" s="28"/>
      <c r="E735" s="26"/>
    </row>
    <row r="736" spans="3:5" ht="12.75">
      <c r="C736" s="28"/>
      <c r="D736" s="28"/>
      <c r="E736" s="26"/>
    </row>
    <row r="737" spans="3:5" ht="12.75">
      <c r="C737" s="28"/>
      <c r="D737" s="28"/>
      <c r="E737" s="26"/>
    </row>
    <row r="738" spans="3:5" ht="12.75">
      <c r="C738" s="28"/>
      <c r="D738" s="28"/>
      <c r="E738" s="26"/>
    </row>
    <row r="739" spans="3:5" ht="12.75">
      <c r="C739" s="28"/>
      <c r="D739" s="28"/>
      <c r="E739" s="26"/>
    </row>
    <row r="740" spans="3:5" ht="12.75">
      <c r="C740" s="28"/>
      <c r="D740" s="28"/>
      <c r="E740" s="26"/>
    </row>
    <row r="741" spans="3:5" ht="12.75">
      <c r="C741" s="28"/>
      <c r="D741" s="28"/>
      <c r="E741" s="26"/>
    </row>
    <row r="742" spans="3:5" ht="12.75">
      <c r="C742" s="28"/>
      <c r="D742" s="28"/>
      <c r="E742" s="26"/>
    </row>
    <row r="743" spans="3:5" ht="12.75">
      <c r="C743" s="28"/>
      <c r="D743" s="28"/>
      <c r="E743" s="26"/>
    </row>
    <row r="744" spans="3:5" ht="12.75">
      <c r="C744" s="28"/>
      <c r="D744" s="28"/>
      <c r="E744" s="26"/>
    </row>
    <row r="745" spans="3:5" ht="12.75">
      <c r="C745" s="28"/>
      <c r="D745" s="28"/>
      <c r="E745" s="26"/>
    </row>
    <row r="746" spans="3:5" ht="12.75">
      <c r="C746" s="28"/>
      <c r="D746" s="28"/>
      <c r="E746" s="26"/>
    </row>
    <row r="747" spans="3:5" ht="12.75">
      <c r="C747" s="28"/>
      <c r="D747" s="28"/>
      <c r="E747" s="26"/>
    </row>
    <row r="748" spans="3:5" ht="12.75">
      <c r="C748" s="28"/>
      <c r="D748" s="28"/>
      <c r="E748" s="26"/>
    </row>
    <row r="749" spans="3:5" ht="12.75">
      <c r="C749" s="28"/>
      <c r="D749" s="28"/>
      <c r="E749" s="26"/>
    </row>
    <row r="750" spans="3:5" ht="12.75">
      <c r="C750" s="28"/>
      <c r="D750" s="28"/>
      <c r="E750" s="26"/>
    </row>
    <row r="751" spans="3:5" ht="12.75">
      <c r="C751" s="28"/>
      <c r="D751" s="28"/>
      <c r="E751" s="26"/>
    </row>
    <row r="752" spans="3:5" ht="12.75">
      <c r="C752" s="28"/>
      <c r="D752" s="28"/>
      <c r="E752" s="26"/>
    </row>
    <row r="753" spans="3:5" ht="12.75">
      <c r="C753" s="28"/>
      <c r="D753" s="28"/>
      <c r="E753" s="26"/>
    </row>
    <row r="754" spans="3:5" ht="12.75">
      <c r="C754" s="28"/>
      <c r="D754" s="28"/>
      <c r="E754" s="26"/>
    </row>
    <row r="755" spans="3:5" ht="12.75">
      <c r="C755" s="28"/>
      <c r="D755" s="28"/>
      <c r="E755" s="26"/>
    </row>
    <row r="756" spans="3:5" ht="12.75">
      <c r="C756" s="28"/>
      <c r="D756" s="28"/>
      <c r="E756" s="26"/>
    </row>
    <row r="757" spans="3:5" ht="12.75">
      <c r="C757" s="28"/>
      <c r="D757" s="28"/>
      <c r="E757" s="26"/>
    </row>
    <row r="758" spans="3:5" ht="12.75">
      <c r="C758" s="28"/>
      <c r="D758" s="28"/>
      <c r="E758" s="26"/>
    </row>
    <row r="759" spans="3:5" ht="12.75">
      <c r="C759" s="28"/>
      <c r="D759" s="28"/>
      <c r="E759" s="26"/>
    </row>
    <row r="760" spans="3:5" ht="12.75">
      <c r="C760" s="28"/>
      <c r="D760" s="28"/>
      <c r="E760" s="26"/>
    </row>
    <row r="761" spans="3:5" ht="12.75">
      <c r="C761" s="28"/>
      <c r="D761" s="28"/>
      <c r="E761" s="26"/>
    </row>
    <row r="762" spans="3:5" ht="12.75">
      <c r="C762" s="28"/>
      <c r="D762" s="28"/>
      <c r="E762" s="26"/>
    </row>
    <row r="763" spans="3:5" ht="12.75">
      <c r="C763" s="28"/>
      <c r="D763" s="28"/>
      <c r="E763" s="26"/>
    </row>
    <row r="764" spans="3:5" ht="12.75">
      <c r="C764" s="28"/>
      <c r="D764" s="28"/>
      <c r="E764" s="26"/>
    </row>
    <row r="765" spans="3:5" ht="12.75">
      <c r="C765" s="28"/>
      <c r="D765" s="28"/>
      <c r="E765" s="26"/>
    </row>
    <row r="766" spans="3:5" ht="12.75">
      <c r="C766" s="28"/>
      <c r="D766" s="28"/>
      <c r="E766" s="26"/>
    </row>
    <row r="767" spans="3:5" ht="12.75">
      <c r="C767" s="28"/>
      <c r="D767" s="28"/>
      <c r="E767" s="26"/>
    </row>
    <row r="768" spans="3:5" ht="12.75">
      <c r="C768" s="28"/>
      <c r="D768" s="28"/>
      <c r="E768" s="26"/>
    </row>
    <row r="769" spans="3:5" ht="12.75">
      <c r="C769" s="28"/>
      <c r="D769" s="28"/>
      <c r="E769" s="26"/>
    </row>
    <row r="770" spans="3:5" ht="12.75">
      <c r="C770" s="28"/>
      <c r="D770" s="28"/>
      <c r="E770" s="26"/>
    </row>
    <row r="771" spans="3:5" ht="12.75">
      <c r="C771" s="28"/>
      <c r="D771" s="28"/>
      <c r="E771" s="26"/>
    </row>
    <row r="772" spans="3:5" ht="12.75">
      <c r="C772" s="28"/>
      <c r="D772" s="28"/>
      <c r="E772" s="26"/>
    </row>
    <row r="773" spans="3:5" ht="12.75">
      <c r="C773" s="28"/>
      <c r="D773" s="28"/>
      <c r="E773" s="26"/>
    </row>
    <row r="774" spans="3:5" ht="12.75">
      <c r="C774" s="28"/>
      <c r="D774" s="28"/>
      <c r="E774" s="26"/>
    </row>
    <row r="775" spans="3:5" ht="12.75">
      <c r="C775" s="28"/>
      <c r="D775" s="28"/>
      <c r="E775" s="26"/>
    </row>
    <row r="776" spans="3:5" ht="12.75">
      <c r="C776" s="28"/>
      <c r="D776" s="28"/>
      <c r="E776" s="26"/>
    </row>
    <row r="777" spans="3:5" ht="12.75">
      <c r="C777" s="28"/>
      <c r="D777" s="28"/>
      <c r="E777" s="26"/>
    </row>
    <row r="778" spans="3:5" ht="12.75">
      <c r="C778" s="28"/>
      <c r="D778" s="28"/>
      <c r="E778" s="26"/>
    </row>
    <row r="779" spans="3:5" ht="12.75">
      <c r="C779" s="28"/>
      <c r="D779" s="28"/>
      <c r="E779" s="26"/>
    </row>
    <row r="780" spans="3:5" ht="12.75">
      <c r="C780" s="28"/>
      <c r="D780" s="28"/>
      <c r="E780" s="26"/>
    </row>
    <row r="781" spans="3:5" ht="12.75">
      <c r="C781" s="28"/>
      <c r="D781" s="28"/>
      <c r="E781" s="26"/>
    </row>
    <row r="782" spans="3:5" ht="12.75">
      <c r="C782" s="28"/>
      <c r="D782" s="28"/>
      <c r="E782" s="26"/>
    </row>
    <row r="783" spans="3:5" ht="12.75">
      <c r="C783" s="28"/>
      <c r="D783" s="28"/>
      <c r="E783" s="26"/>
    </row>
    <row r="784" spans="3:5" ht="12.75">
      <c r="C784" s="28"/>
      <c r="D784" s="28"/>
      <c r="E784" s="26"/>
    </row>
    <row r="785" spans="3:5" ht="12.75">
      <c r="C785" s="28"/>
      <c r="D785" s="28"/>
      <c r="E785" s="26"/>
    </row>
    <row r="786" spans="3:5" ht="12.75">
      <c r="C786" s="28"/>
      <c r="D786" s="28"/>
      <c r="E786" s="26"/>
    </row>
    <row r="787" spans="3:5" ht="12.75">
      <c r="C787" s="28"/>
      <c r="D787" s="28"/>
      <c r="E787" s="26"/>
    </row>
    <row r="788" spans="3:5" ht="12.75">
      <c r="C788" s="28"/>
      <c r="D788" s="28"/>
      <c r="E788" s="26"/>
    </row>
    <row r="789" spans="3:5" ht="12.75">
      <c r="C789" s="28"/>
      <c r="D789" s="28"/>
      <c r="E789" s="26"/>
    </row>
    <row r="790" spans="3:5" ht="12.75">
      <c r="C790" s="28"/>
      <c r="D790" s="28"/>
      <c r="E790" s="26"/>
    </row>
    <row r="791" spans="3:5" ht="12.75">
      <c r="C791" s="28"/>
      <c r="D791" s="28"/>
      <c r="E791" s="26"/>
    </row>
    <row r="792" spans="3:5" ht="12.75">
      <c r="C792" s="28"/>
      <c r="D792" s="28"/>
      <c r="E792" s="26"/>
    </row>
    <row r="793" spans="3:5" ht="12.75">
      <c r="C793" s="28"/>
      <c r="D793" s="28"/>
      <c r="E793" s="26"/>
    </row>
    <row r="794" spans="3:5" ht="12.75">
      <c r="C794" s="28"/>
      <c r="D794" s="28"/>
      <c r="E794" s="26"/>
    </row>
    <row r="795" spans="3:5" ht="12.75">
      <c r="C795" s="28"/>
      <c r="D795" s="28"/>
      <c r="E795" s="26"/>
    </row>
    <row r="796" spans="3:5" ht="12.75">
      <c r="C796" s="28"/>
      <c r="D796" s="28"/>
      <c r="E796" s="26"/>
    </row>
    <row r="797" spans="3:5" ht="12.75">
      <c r="C797" s="28"/>
      <c r="D797" s="28"/>
      <c r="E797" s="26"/>
    </row>
    <row r="798" spans="3:5" ht="12.75">
      <c r="C798" s="28"/>
      <c r="D798" s="28"/>
      <c r="E798" s="26"/>
    </row>
    <row r="799" spans="3:5" ht="12.75">
      <c r="C799" s="28"/>
      <c r="D799" s="28"/>
      <c r="E799" s="26"/>
    </row>
    <row r="800" spans="3:5" ht="12.75">
      <c r="C800" s="28"/>
      <c r="D800" s="28"/>
      <c r="E800" s="26"/>
    </row>
    <row r="801" spans="3:5" ht="12.75">
      <c r="C801" s="28"/>
      <c r="D801" s="28"/>
      <c r="E801" s="26"/>
    </row>
    <row r="802" spans="3:5" ht="12.75">
      <c r="C802" s="28"/>
      <c r="D802" s="28"/>
      <c r="E802" s="26"/>
    </row>
    <row r="803" spans="3:5" ht="12.75">
      <c r="C803" s="28"/>
      <c r="D803" s="28"/>
      <c r="E803" s="26"/>
    </row>
    <row r="804" spans="3:5" ht="12.75">
      <c r="C804" s="28"/>
      <c r="D804" s="28"/>
      <c r="E804" s="26"/>
    </row>
    <row r="805" spans="3:5" ht="12.75">
      <c r="C805" s="28"/>
      <c r="D805" s="28"/>
      <c r="E805" s="26"/>
    </row>
    <row r="806" spans="3:5" ht="12.75">
      <c r="C806" s="28"/>
      <c r="D806" s="28"/>
      <c r="E806" s="26"/>
    </row>
    <row r="807" spans="3:5" ht="12.75">
      <c r="C807" s="28"/>
      <c r="D807" s="28"/>
      <c r="E807" s="26"/>
    </row>
    <row r="808" spans="3:5" ht="12.75">
      <c r="C808" s="28"/>
      <c r="D808" s="28"/>
      <c r="E808" s="26"/>
    </row>
    <row r="809" spans="3:5" ht="12.75">
      <c r="C809" s="28"/>
      <c r="D809" s="28"/>
      <c r="E809" s="26"/>
    </row>
    <row r="810" spans="3:5" ht="12.75">
      <c r="C810" s="28"/>
      <c r="D810" s="28"/>
      <c r="E810" s="26"/>
    </row>
    <row r="811" spans="3:5" ht="12.75">
      <c r="C811" s="28"/>
      <c r="D811" s="28"/>
      <c r="E811" s="26"/>
    </row>
    <row r="812" spans="3:5" ht="12.75">
      <c r="C812" s="28"/>
      <c r="D812" s="28"/>
      <c r="E812" s="26"/>
    </row>
    <row r="813" spans="3:5" ht="12.75">
      <c r="C813" s="28"/>
      <c r="D813" s="28"/>
      <c r="E813" s="26"/>
    </row>
    <row r="814" spans="3:5" ht="12.75">
      <c r="C814" s="28"/>
      <c r="D814" s="28"/>
      <c r="E814" s="26"/>
    </row>
    <row r="815" spans="3:5" ht="12.75">
      <c r="C815" s="28"/>
      <c r="D815" s="28"/>
      <c r="E815" s="26"/>
    </row>
    <row r="816" spans="3:5" ht="12.75">
      <c r="C816" s="28"/>
      <c r="D816" s="28"/>
      <c r="E816" s="26"/>
    </row>
    <row r="817" spans="3:5" ht="12.75">
      <c r="C817" s="28"/>
      <c r="D817" s="28"/>
      <c r="E817" s="26"/>
    </row>
    <row r="818" spans="3:5" ht="12.75">
      <c r="C818" s="28"/>
      <c r="D818" s="28"/>
      <c r="E818" s="26"/>
    </row>
    <row r="819" spans="3:5" ht="12.75">
      <c r="C819" s="28"/>
      <c r="D819" s="28"/>
      <c r="E819" s="26"/>
    </row>
    <row r="820" spans="3:5" ht="12.75">
      <c r="C820" s="28"/>
      <c r="D820" s="28"/>
      <c r="E820" s="26"/>
    </row>
    <row r="821" spans="3:5" ht="12.75">
      <c r="C821" s="28"/>
      <c r="D821" s="28"/>
      <c r="E821" s="26"/>
    </row>
    <row r="822" spans="3:5" ht="12.75">
      <c r="C822" s="28"/>
      <c r="D822" s="28"/>
      <c r="E822" s="26"/>
    </row>
    <row r="823" spans="3:5" ht="12.75">
      <c r="C823" s="28"/>
      <c r="D823" s="28"/>
      <c r="E823" s="26"/>
    </row>
    <row r="824" spans="3:5" ht="12.75">
      <c r="C824" s="28"/>
      <c r="D824" s="28"/>
      <c r="E824" s="26"/>
    </row>
    <row r="825" spans="3:5" ht="12.75">
      <c r="C825" s="28"/>
      <c r="D825" s="28"/>
      <c r="E825" s="26"/>
    </row>
    <row r="826" spans="3:5" ht="12.75">
      <c r="C826" s="28"/>
      <c r="D826" s="28"/>
      <c r="E826" s="26"/>
    </row>
    <row r="827" spans="3:5" ht="12.75">
      <c r="C827" s="28"/>
      <c r="D827" s="28"/>
      <c r="E827" s="26"/>
    </row>
    <row r="828" spans="3:5" ht="12.75">
      <c r="C828" s="28"/>
      <c r="D828" s="28"/>
      <c r="E828" s="26"/>
    </row>
    <row r="829" spans="3:5" ht="12.75">
      <c r="C829" s="28"/>
      <c r="D829" s="28"/>
      <c r="E829" s="26"/>
    </row>
    <row r="830" spans="3:5" ht="12.75">
      <c r="C830" s="28"/>
      <c r="D830" s="28"/>
      <c r="E830" s="26"/>
    </row>
    <row r="831" spans="3:5" ht="12.75">
      <c r="C831" s="28"/>
      <c r="D831" s="28"/>
      <c r="E831" s="26"/>
    </row>
    <row r="832" spans="3:5" ht="12.75">
      <c r="C832" s="28"/>
      <c r="D832" s="28"/>
      <c r="E832" s="26"/>
    </row>
    <row r="833" spans="3:5" ht="12.75">
      <c r="C833" s="28"/>
      <c r="D833" s="28"/>
      <c r="E833" s="26"/>
    </row>
    <row r="834" spans="3:5" ht="12.75">
      <c r="C834" s="28"/>
      <c r="D834" s="28"/>
      <c r="E834" s="26"/>
    </row>
    <row r="835" spans="3:5" ht="12.75">
      <c r="C835" s="28"/>
      <c r="D835" s="28"/>
      <c r="E835" s="26"/>
    </row>
    <row r="836" spans="3:5" ht="12.75">
      <c r="C836" s="28"/>
      <c r="D836" s="28"/>
      <c r="E836" s="26"/>
    </row>
    <row r="837" spans="3:5" ht="12.75">
      <c r="C837" s="28"/>
      <c r="D837" s="28"/>
      <c r="E837" s="26"/>
    </row>
    <row r="838" spans="3:5" ht="12.75">
      <c r="C838" s="28"/>
      <c r="D838" s="28"/>
      <c r="E838" s="26"/>
    </row>
    <row r="839" spans="3:5" ht="12.75">
      <c r="C839" s="28"/>
      <c r="D839" s="28"/>
      <c r="E839" s="26"/>
    </row>
    <row r="840" spans="3:5" ht="12.75">
      <c r="C840" s="28"/>
      <c r="D840" s="28"/>
      <c r="E840" s="26"/>
    </row>
    <row r="841" spans="3:5" ht="12.75">
      <c r="C841" s="28"/>
      <c r="D841" s="28"/>
      <c r="E841" s="26"/>
    </row>
    <row r="842" spans="3:5" ht="12.75">
      <c r="C842" s="28"/>
      <c r="D842" s="28"/>
      <c r="E842" s="26"/>
    </row>
    <row r="843" spans="3:5" ht="12.75">
      <c r="C843" s="28"/>
      <c r="D843" s="28"/>
      <c r="E843" s="26"/>
    </row>
    <row r="844" spans="3:5" ht="12.75">
      <c r="C844" s="28"/>
      <c r="D844" s="28"/>
      <c r="E844" s="26"/>
    </row>
    <row r="845" spans="3:5" ht="12.75">
      <c r="C845" s="28"/>
      <c r="D845" s="28"/>
      <c r="E845" s="26"/>
    </row>
    <row r="846" spans="3:5" ht="12.75">
      <c r="C846" s="28"/>
      <c r="D846" s="28"/>
      <c r="E846" s="26"/>
    </row>
    <row r="847" spans="3:5" ht="12.75">
      <c r="C847" s="28"/>
      <c r="D847" s="28"/>
      <c r="E847" s="26"/>
    </row>
    <row r="848" spans="3:5" ht="12.75">
      <c r="C848" s="28"/>
      <c r="D848" s="28"/>
      <c r="E848" s="26"/>
    </row>
    <row r="849" spans="3:5" ht="12.75">
      <c r="C849" s="28"/>
      <c r="D849" s="28"/>
      <c r="E849" s="26"/>
    </row>
    <row r="850" spans="3:5" ht="12.75">
      <c r="C850" s="28"/>
      <c r="D850" s="28"/>
      <c r="E850" s="26"/>
    </row>
    <row r="851" spans="3:5" ht="12.75">
      <c r="C851" s="28"/>
      <c r="D851" s="28"/>
      <c r="E851" s="26"/>
    </row>
    <row r="852" spans="3:5" ht="12.75">
      <c r="C852" s="28"/>
      <c r="D852" s="28"/>
      <c r="E852" s="26"/>
    </row>
    <row r="853" spans="3:5" ht="12.75">
      <c r="C853" s="28"/>
      <c r="D853" s="28"/>
      <c r="E853" s="26"/>
    </row>
    <row r="854" spans="3:5" ht="12.75">
      <c r="C854" s="28"/>
      <c r="D854" s="28"/>
      <c r="E854" s="26"/>
    </row>
    <row r="855" spans="3:5" ht="12.75">
      <c r="C855" s="28"/>
      <c r="D855" s="28"/>
      <c r="E855" s="26"/>
    </row>
    <row r="856" spans="3:5" ht="12.75">
      <c r="C856" s="28"/>
      <c r="D856" s="28"/>
      <c r="E856" s="26"/>
    </row>
    <row r="857" spans="3:5" ht="12.75">
      <c r="C857" s="28"/>
      <c r="D857" s="28"/>
      <c r="E857" s="26"/>
    </row>
    <row r="858" spans="3:5" ht="12.75">
      <c r="C858" s="28"/>
      <c r="D858" s="28"/>
      <c r="E858" s="26"/>
    </row>
    <row r="859" spans="3:5" ht="12.75">
      <c r="C859" s="28"/>
      <c r="D859" s="28"/>
      <c r="E859" s="26"/>
    </row>
    <row r="860" spans="3:5" ht="12.75">
      <c r="C860" s="28"/>
      <c r="D860" s="28"/>
      <c r="E860" s="26"/>
    </row>
    <row r="861" spans="3:5" ht="12.75">
      <c r="C861" s="28"/>
      <c r="D861" s="28"/>
      <c r="E861" s="26"/>
    </row>
    <row r="862" spans="3:5" ht="12.75">
      <c r="C862" s="28"/>
      <c r="D862" s="28"/>
      <c r="E862" s="26"/>
    </row>
    <row r="863" spans="3:5" ht="12.75">
      <c r="C863" s="28"/>
      <c r="D863" s="28"/>
      <c r="E863" s="26"/>
    </row>
    <row r="864" spans="3:5" ht="12.75">
      <c r="C864" s="28"/>
      <c r="D864" s="28"/>
      <c r="E864" s="26"/>
    </row>
    <row r="865" spans="3:5" ht="12.75">
      <c r="C865" s="28"/>
      <c r="D865" s="28"/>
      <c r="E865" s="26"/>
    </row>
    <row r="866" spans="3:5" ht="12.75">
      <c r="C866" s="28"/>
      <c r="D866" s="28"/>
      <c r="E866" s="26"/>
    </row>
    <row r="867" spans="3:5" ht="12.75">
      <c r="C867" s="28"/>
      <c r="D867" s="28"/>
      <c r="E867" s="26"/>
    </row>
    <row r="868" spans="3:5" ht="12.75">
      <c r="C868" s="28"/>
      <c r="D868" s="28"/>
      <c r="E868" s="26"/>
    </row>
    <row r="869" spans="3:5" ht="12.75">
      <c r="C869" s="28"/>
      <c r="D869" s="28"/>
      <c r="E869" s="26"/>
    </row>
    <row r="870" spans="3:5" ht="12.75">
      <c r="C870" s="28"/>
      <c r="D870" s="28"/>
      <c r="E870" s="26"/>
    </row>
    <row r="871" spans="3:5" ht="12.75">
      <c r="C871" s="28"/>
      <c r="D871" s="28"/>
      <c r="E871" s="26"/>
    </row>
    <row r="872" spans="3:5" ht="12.75">
      <c r="C872" s="28"/>
      <c r="D872" s="28"/>
      <c r="E872" s="26"/>
    </row>
    <row r="873" spans="3:5" ht="12.75">
      <c r="C873" s="28"/>
      <c r="D873" s="28"/>
      <c r="E873" s="26"/>
    </row>
    <row r="874" spans="3:5" ht="12.75">
      <c r="C874" s="28"/>
      <c r="D874" s="28"/>
      <c r="E874" s="26"/>
    </row>
    <row r="875" spans="3:5" ht="12.75">
      <c r="C875" s="28"/>
      <c r="D875" s="28"/>
      <c r="E875" s="26"/>
    </row>
    <row r="876" spans="3:5" ht="12.75">
      <c r="C876" s="28"/>
      <c r="D876" s="28"/>
      <c r="E876" s="26"/>
    </row>
    <row r="877" spans="3:5" ht="12.75">
      <c r="C877" s="28"/>
      <c r="D877" s="28"/>
      <c r="E877" s="26"/>
    </row>
    <row r="878" spans="3:5" ht="12.75">
      <c r="C878" s="28"/>
      <c r="D878" s="28"/>
      <c r="E878" s="26"/>
    </row>
    <row r="879" spans="3:5" ht="12.75">
      <c r="C879" s="28"/>
      <c r="D879" s="28"/>
      <c r="E879" s="26"/>
    </row>
    <row r="880" spans="3:5" ht="12.75">
      <c r="C880" s="28"/>
      <c r="D880" s="28"/>
      <c r="E880" s="26"/>
    </row>
    <row r="881" spans="3:5" ht="12.75">
      <c r="C881" s="28"/>
      <c r="D881" s="28"/>
      <c r="E881" s="26"/>
    </row>
    <row r="882" spans="3:5" ht="12.75">
      <c r="C882" s="28"/>
      <c r="D882" s="28"/>
      <c r="E882" s="26"/>
    </row>
    <row r="883" spans="3:5" ht="12.75">
      <c r="C883" s="28"/>
      <c r="D883" s="28"/>
      <c r="E883" s="26"/>
    </row>
    <row r="884" spans="3:5" ht="12.75">
      <c r="C884" s="28"/>
      <c r="D884" s="28"/>
      <c r="E884" s="26"/>
    </row>
    <row r="885" spans="3:5" ht="12.75">
      <c r="C885" s="28"/>
      <c r="D885" s="28"/>
      <c r="E885" s="26"/>
    </row>
    <row r="886" spans="3:5" ht="12.75">
      <c r="C886" s="28"/>
      <c r="D886" s="28"/>
      <c r="E886" s="26"/>
    </row>
    <row r="887" spans="3:5" ht="12.75">
      <c r="C887" s="28"/>
      <c r="D887" s="28"/>
      <c r="E887" s="26"/>
    </row>
    <row r="888" spans="3:5" ht="12.75">
      <c r="C888" s="28"/>
      <c r="D888" s="28"/>
      <c r="E888" s="26"/>
    </row>
    <row r="889" spans="3:5" ht="12.75">
      <c r="C889" s="28"/>
      <c r="D889" s="28"/>
      <c r="E889" s="26"/>
    </row>
    <row r="890" spans="3:5" ht="12.75">
      <c r="C890" s="28"/>
      <c r="D890" s="28"/>
      <c r="E890" s="26"/>
    </row>
    <row r="891" spans="3:5" ht="12.75">
      <c r="C891" s="28"/>
      <c r="D891" s="28"/>
      <c r="E891" s="26"/>
    </row>
    <row r="892" spans="3:5" ht="12.75">
      <c r="C892" s="28"/>
      <c r="D892" s="28"/>
      <c r="E892" s="26"/>
    </row>
    <row r="893" spans="3:5" ht="12.75">
      <c r="C893" s="28"/>
      <c r="D893" s="28"/>
      <c r="E893" s="26"/>
    </row>
    <row r="894" spans="3:5" ht="12.75">
      <c r="C894" s="28"/>
      <c r="D894" s="28"/>
      <c r="E894" s="26"/>
    </row>
    <row r="895" spans="3:5" ht="12.75">
      <c r="C895" s="28"/>
      <c r="D895" s="28"/>
      <c r="E895" s="26"/>
    </row>
    <row r="896" spans="3:5" ht="12.75">
      <c r="C896" s="28"/>
      <c r="D896" s="28"/>
      <c r="E896" s="26"/>
    </row>
    <row r="897" spans="3:5" ht="12.75">
      <c r="C897" s="28"/>
      <c r="D897" s="28"/>
      <c r="E897" s="26"/>
    </row>
    <row r="898" spans="3:5" ht="12.75">
      <c r="C898" s="28"/>
      <c r="D898" s="28"/>
      <c r="E898" s="26"/>
    </row>
    <row r="899" spans="3:5" ht="12.75">
      <c r="C899" s="28"/>
      <c r="D899" s="28"/>
      <c r="E899" s="26"/>
    </row>
    <row r="900" spans="3:5" ht="12.75">
      <c r="C900" s="28"/>
      <c r="D900" s="28"/>
      <c r="E900" s="26"/>
    </row>
    <row r="901" spans="3:5" ht="12.75">
      <c r="C901" s="28"/>
      <c r="D901" s="28"/>
      <c r="E901" s="26"/>
    </row>
    <row r="902" spans="3:5" ht="12.75">
      <c r="C902" s="28"/>
      <c r="D902" s="28"/>
      <c r="E902" s="26"/>
    </row>
    <row r="903" spans="3:5" ht="12.75">
      <c r="C903" s="28"/>
      <c r="D903" s="28"/>
      <c r="E903" s="26"/>
    </row>
    <row r="904" spans="3:5" ht="12.75">
      <c r="C904" s="28"/>
      <c r="D904" s="28"/>
      <c r="E904" s="26"/>
    </row>
    <row r="905" spans="3:5" ht="12.75">
      <c r="C905" s="28"/>
      <c r="D905" s="28"/>
      <c r="E905" s="26"/>
    </row>
    <row r="906" spans="3:5" ht="12.75">
      <c r="C906" s="28"/>
      <c r="D906" s="28"/>
      <c r="E906" s="26"/>
    </row>
    <row r="907" spans="3:5" ht="12.75">
      <c r="C907" s="28"/>
      <c r="D907" s="28"/>
      <c r="E907" s="26"/>
    </row>
    <row r="908" spans="3:5" ht="12.75">
      <c r="C908" s="28"/>
      <c r="D908" s="28"/>
      <c r="E908" s="26"/>
    </row>
    <row r="909" spans="3:5" ht="12.75">
      <c r="C909" s="28"/>
      <c r="D909" s="28"/>
      <c r="E909" s="26"/>
    </row>
    <row r="910" spans="3:5" ht="12.75">
      <c r="C910" s="28"/>
      <c r="D910" s="28"/>
      <c r="E910" s="26"/>
    </row>
    <row r="911" spans="3:5" ht="12.75">
      <c r="C911" s="28"/>
      <c r="D911" s="28"/>
      <c r="E911" s="26"/>
    </row>
    <row r="912" spans="3:5" ht="12.75">
      <c r="C912" s="28"/>
      <c r="D912" s="28"/>
      <c r="E912" s="26"/>
    </row>
    <row r="913" spans="3:5" ht="12.75">
      <c r="C913" s="28"/>
      <c r="D913" s="28"/>
      <c r="E913" s="26"/>
    </row>
    <row r="914" spans="3:5" ht="12.75">
      <c r="C914" s="28"/>
      <c r="D914" s="28"/>
      <c r="E914" s="26"/>
    </row>
    <row r="915" spans="3:5" ht="12.75">
      <c r="C915" s="28"/>
      <c r="D915" s="28"/>
      <c r="E915" s="26"/>
    </row>
    <row r="916" spans="3:5" ht="12.75">
      <c r="C916" s="28"/>
      <c r="D916" s="28"/>
      <c r="E916" s="26"/>
    </row>
    <row r="917" spans="3:5" ht="12.75">
      <c r="C917" s="28"/>
      <c r="D917" s="28"/>
      <c r="E917" s="26"/>
    </row>
    <row r="918" spans="3:5" ht="12.75">
      <c r="C918" s="28"/>
      <c r="D918" s="28"/>
      <c r="E918" s="26"/>
    </row>
    <row r="919" spans="3:5" ht="12.75">
      <c r="C919" s="28"/>
      <c r="D919" s="28"/>
      <c r="E919" s="26"/>
    </row>
    <row r="920" spans="3:5" ht="12.75">
      <c r="C920" s="28"/>
      <c r="D920" s="28"/>
      <c r="E920" s="26"/>
    </row>
    <row r="921" spans="3:5" ht="12.75">
      <c r="C921" s="28"/>
      <c r="D921" s="28"/>
      <c r="E921" s="26"/>
    </row>
    <row r="922" spans="3:5" ht="12.75">
      <c r="C922" s="28"/>
      <c r="D922" s="28"/>
      <c r="E922" s="26"/>
    </row>
    <row r="923" spans="3:5" ht="12.75">
      <c r="C923" s="28"/>
      <c r="D923" s="28"/>
      <c r="E923" s="26"/>
    </row>
    <row r="924" spans="3:5" ht="12.75">
      <c r="C924" s="28"/>
      <c r="D924" s="28"/>
      <c r="E924" s="26"/>
    </row>
    <row r="925" spans="3:5" ht="12.75">
      <c r="C925" s="28"/>
      <c r="D925" s="28"/>
      <c r="E925" s="26"/>
    </row>
    <row r="926" spans="3:5" ht="12.75">
      <c r="C926" s="28"/>
      <c r="D926" s="28"/>
      <c r="E926" s="26"/>
    </row>
    <row r="927" spans="3:5" ht="12.75">
      <c r="C927" s="28"/>
      <c r="D927" s="28"/>
      <c r="E927" s="26"/>
    </row>
    <row r="928" spans="3:5" ht="12.75">
      <c r="C928" s="28"/>
      <c r="D928" s="28"/>
      <c r="E928" s="26"/>
    </row>
    <row r="929" spans="3:5" ht="12.75">
      <c r="C929" s="28"/>
      <c r="D929" s="28"/>
      <c r="E929" s="26"/>
    </row>
    <row r="930" spans="3:5" ht="12.75">
      <c r="C930" s="28"/>
      <c r="D930" s="28"/>
      <c r="E930" s="26"/>
    </row>
    <row r="931" spans="3:5" ht="12.75">
      <c r="C931" s="28"/>
      <c r="D931" s="28"/>
      <c r="E931" s="26"/>
    </row>
    <row r="932" spans="3:5" ht="12.75">
      <c r="C932" s="28"/>
      <c r="D932" s="28"/>
      <c r="E932" s="26"/>
    </row>
    <row r="933" spans="3:5" ht="12.75">
      <c r="C933" s="28"/>
      <c r="D933" s="28"/>
      <c r="E933" s="26"/>
    </row>
    <row r="934" spans="3:5" ht="12.75">
      <c r="C934" s="28"/>
      <c r="D934" s="28"/>
      <c r="E934" s="26"/>
    </row>
    <row r="935" spans="3:5" ht="12.75">
      <c r="C935" s="28"/>
      <c r="D935" s="28"/>
      <c r="E935" s="26"/>
    </row>
    <row r="936" spans="3:5" ht="12.75">
      <c r="C936" s="28"/>
      <c r="D936" s="28"/>
      <c r="E936" s="26"/>
    </row>
    <row r="937" spans="3:5" ht="12.75">
      <c r="C937" s="28"/>
      <c r="D937" s="28"/>
      <c r="E937" s="26"/>
    </row>
    <row r="938" spans="3:5" ht="12.75">
      <c r="C938" s="28"/>
      <c r="D938" s="28"/>
      <c r="E938" s="26"/>
    </row>
    <row r="939" spans="3:5" ht="12.75">
      <c r="C939" s="28"/>
      <c r="D939" s="28"/>
      <c r="E939" s="26"/>
    </row>
    <row r="940" spans="3:5" ht="12.75">
      <c r="C940" s="28"/>
      <c r="D940" s="28"/>
      <c r="E940" s="26"/>
    </row>
    <row r="941" spans="3:5" ht="12.75">
      <c r="C941" s="28"/>
      <c r="D941" s="28"/>
      <c r="E941" s="26"/>
    </row>
    <row r="942" spans="3:5" ht="12.75">
      <c r="C942" s="28"/>
      <c r="D942" s="28"/>
      <c r="E942" s="26"/>
    </row>
    <row r="943" spans="3:5" ht="12.75">
      <c r="C943" s="28"/>
      <c r="D943" s="28"/>
      <c r="E943" s="26"/>
    </row>
    <row r="944" spans="3:5" ht="12.75">
      <c r="C944" s="28"/>
      <c r="D944" s="28"/>
      <c r="E944" s="26"/>
    </row>
    <row r="945" spans="3:5" ht="12.75">
      <c r="C945" s="28"/>
      <c r="D945" s="28"/>
      <c r="E945" s="26"/>
    </row>
    <row r="946" spans="3:5" ht="12.75">
      <c r="C946" s="28"/>
      <c r="D946" s="28"/>
      <c r="E946" s="26"/>
    </row>
    <row r="947" spans="3:5" ht="12.75">
      <c r="C947" s="28"/>
      <c r="D947" s="28"/>
      <c r="E947" s="26"/>
    </row>
    <row r="948" spans="3:5" ht="12.75">
      <c r="C948" s="28"/>
      <c r="D948" s="28"/>
      <c r="E948" s="26"/>
    </row>
    <row r="949" spans="3:5" ht="12.75">
      <c r="C949" s="28"/>
      <c r="D949" s="28"/>
      <c r="E949" s="26"/>
    </row>
    <row r="950" spans="3:5" ht="12.75">
      <c r="C950" s="28"/>
      <c r="D950" s="28"/>
      <c r="E950" s="26"/>
    </row>
    <row r="951" spans="3:5" ht="12.75">
      <c r="C951" s="28"/>
      <c r="D951" s="28"/>
      <c r="E951" s="26"/>
    </row>
    <row r="952" spans="3:5" ht="12.75">
      <c r="C952" s="28"/>
      <c r="D952" s="28"/>
      <c r="E952" s="26"/>
    </row>
    <row r="953" spans="3:5" ht="12.75">
      <c r="C953" s="28"/>
      <c r="D953" s="28"/>
      <c r="E953" s="26"/>
    </row>
    <row r="954" spans="3:5" ht="12.75">
      <c r="C954" s="28"/>
      <c r="D954" s="28"/>
      <c r="E954" s="26"/>
    </row>
    <row r="955" spans="3:5" ht="12.75">
      <c r="C955" s="28"/>
      <c r="D955" s="28"/>
      <c r="E955" s="26"/>
    </row>
    <row r="956" spans="3:5" ht="12.75">
      <c r="C956" s="28"/>
      <c r="D956" s="28"/>
      <c r="E956" s="26"/>
    </row>
    <row r="957" spans="3:5" ht="12.75">
      <c r="C957" s="28"/>
      <c r="D957" s="28"/>
      <c r="E957" s="26"/>
    </row>
    <row r="958" spans="3:5" ht="12.75">
      <c r="C958" s="28"/>
      <c r="D958" s="28"/>
      <c r="E958" s="26"/>
    </row>
    <row r="959" spans="3:5" ht="12.75">
      <c r="C959" s="28"/>
      <c r="D959" s="28"/>
      <c r="E959" s="26"/>
    </row>
    <row r="960" spans="3:5" ht="12.75">
      <c r="C960" s="28"/>
      <c r="D960" s="28"/>
      <c r="E960" s="26"/>
    </row>
    <row r="961" spans="3:5" ht="12.75">
      <c r="C961" s="28"/>
      <c r="D961" s="28"/>
      <c r="E961" s="26"/>
    </row>
    <row r="962" spans="3:5" ht="12.75">
      <c r="C962" s="28"/>
      <c r="D962" s="28"/>
      <c r="E962" s="26"/>
    </row>
    <row r="963" spans="3:5" ht="12.75">
      <c r="C963" s="28"/>
      <c r="D963" s="28"/>
      <c r="E963" s="26"/>
    </row>
    <row r="964" spans="3:5" ht="12.75">
      <c r="C964" s="28"/>
      <c r="D964" s="28"/>
      <c r="E964" s="26"/>
    </row>
    <row r="965" spans="3:5" ht="12.75">
      <c r="C965" s="28"/>
      <c r="D965" s="28"/>
      <c r="E965" s="26"/>
    </row>
    <row r="966" spans="3:5" ht="12.75">
      <c r="C966" s="28"/>
      <c r="D966" s="28"/>
      <c r="E966" s="26"/>
    </row>
    <row r="967" spans="3:5" ht="12.75">
      <c r="C967" s="28"/>
      <c r="D967" s="28"/>
      <c r="E967" s="26"/>
    </row>
    <row r="968" spans="3:5" ht="12.75">
      <c r="C968" s="28"/>
      <c r="D968" s="28"/>
      <c r="E968" s="26"/>
    </row>
    <row r="969" spans="3:5" ht="12.75">
      <c r="C969" s="28"/>
      <c r="D969" s="28"/>
      <c r="E969" s="26"/>
    </row>
    <row r="970" spans="3:5" ht="12.75">
      <c r="C970" s="28"/>
      <c r="D970" s="28"/>
      <c r="E970" s="26"/>
    </row>
    <row r="971" spans="3:5" ht="12.75">
      <c r="C971" s="28"/>
      <c r="D971" s="28"/>
      <c r="E971" s="26"/>
    </row>
    <row r="972" spans="3:5" ht="12.75">
      <c r="C972" s="28"/>
      <c r="D972" s="28"/>
      <c r="E972" s="26"/>
    </row>
    <row r="973" spans="3:5" ht="12.75">
      <c r="C973" s="28"/>
      <c r="D973" s="28"/>
      <c r="E973" s="26"/>
    </row>
    <row r="974" spans="3:5" ht="12.75">
      <c r="C974" s="28"/>
      <c r="D974" s="28"/>
      <c r="E974" s="26"/>
    </row>
    <row r="975" spans="3:5" ht="12.75">
      <c r="C975" s="28"/>
      <c r="D975" s="28"/>
      <c r="E975" s="26"/>
    </row>
    <row r="976" spans="3:5" ht="12.75">
      <c r="C976" s="28"/>
      <c r="D976" s="28"/>
      <c r="E976" s="26"/>
    </row>
    <row r="977" spans="3:5" ht="12.75">
      <c r="C977" s="28"/>
      <c r="D977" s="28"/>
      <c r="E977" s="26"/>
    </row>
    <row r="978" spans="3:5" ht="12.75">
      <c r="C978" s="28"/>
      <c r="D978" s="28"/>
      <c r="E978" s="26"/>
    </row>
    <row r="979" spans="3:5" ht="12.75">
      <c r="C979" s="28"/>
      <c r="D979" s="28"/>
      <c r="E979" s="26"/>
    </row>
    <row r="980" spans="3:5" ht="12.75">
      <c r="C980" s="28"/>
      <c r="D980" s="28"/>
      <c r="E980" s="26"/>
    </row>
    <row r="981" spans="3:5" ht="12.75">
      <c r="C981" s="28"/>
      <c r="D981" s="28"/>
      <c r="E981" s="26"/>
    </row>
    <row r="982" spans="3:5" ht="12.75">
      <c r="C982" s="28"/>
      <c r="D982" s="28"/>
      <c r="E982" s="26"/>
    </row>
    <row r="983" spans="3:5" ht="12.75">
      <c r="C983" s="28"/>
      <c r="D983" s="28"/>
      <c r="E983" s="26"/>
    </row>
    <row r="984" spans="3:5" ht="12.75">
      <c r="C984" s="28"/>
      <c r="D984" s="28"/>
      <c r="E984" s="26"/>
    </row>
    <row r="985" spans="3:5" ht="12.75">
      <c r="C985" s="28"/>
      <c r="D985" s="28"/>
      <c r="E985" s="26"/>
    </row>
    <row r="986" spans="3:5" ht="12.75">
      <c r="C986" s="28"/>
      <c r="D986" s="28"/>
      <c r="E986" s="26"/>
    </row>
    <row r="987" spans="3:5" ht="12.75">
      <c r="C987" s="28"/>
      <c r="D987" s="28"/>
      <c r="E987" s="26"/>
    </row>
    <row r="988" spans="3:5" ht="12.75">
      <c r="C988" s="28"/>
      <c r="D988" s="28"/>
      <c r="E988" s="26"/>
    </row>
    <row r="989" spans="3:5" ht="12.75">
      <c r="C989" s="28"/>
      <c r="D989" s="28"/>
      <c r="E989" s="26"/>
    </row>
    <row r="990" spans="3:5" ht="12.75">
      <c r="C990" s="28"/>
      <c r="D990" s="28"/>
      <c r="E990" s="26"/>
    </row>
    <row r="991" spans="3:5" ht="12.75">
      <c r="C991" s="28"/>
      <c r="D991" s="28"/>
      <c r="E991" s="26"/>
    </row>
    <row r="992" spans="3:5" ht="12.75">
      <c r="C992" s="28"/>
      <c r="D992" s="28"/>
      <c r="E992" s="26"/>
    </row>
    <row r="993" spans="3:5" ht="12.75">
      <c r="C993" s="28"/>
      <c r="D993" s="28"/>
      <c r="E993" s="26"/>
    </row>
    <row r="994" spans="3:5" ht="12.75">
      <c r="C994" s="28"/>
      <c r="D994" s="28"/>
      <c r="E994" s="26"/>
    </row>
    <row r="995" spans="3:5" ht="12.75">
      <c r="C995" s="28"/>
      <c r="D995" s="28"/>
      <c r="E995" s="26"/>
    </row>
    <row r="996" spans="3:5" ht="12.75">
      <c r="C996" s="28"/>
      <c r="D996" s="28"/>
      <c r="E996" s="26"/>
    </row>
    <row r="997" spans="3:5" ht="12.75">
      <c r="C997" s="28"/>
      <c r="D997" s="28"/>
      <c r="E997" s="26"/>
    </row>
    <row r="998" spans="3:5" ht="12.75">
      <c r="C998" s="28"/>
      <c r="D998" s="28"/>
      <c r="E998" s="26"/>
    </row>
    <row r="999" spans="3:5" ht="12.75">
      <c r="C999" s="28"/>
      <c r="D999" s="28"/>
      <c r="E999" s="26"/>
    </row>
    <row r="1000" spans="3:5" ht="12.75">
      <c r="C1000" s="28"/>
      <c r="D1000" s="28"/>
      <c r="E1000" s="26"/>
    </row>
    <row r="1001" spans="3:5" ht="12.75">
      <c r="C1001" s="28"/>
      <c r="D1001" s="28"/>
      <c r="E1001" s="26"/>
    </row>
    <row r="1002" spans="3:5" ht="12.75">
      <c r="C1002" s="28"/>
      <c r="D1002" s="28"/>
      <c r="E1002" s="26"/>
    </row>
    <row r="1003" spans="3:5" ht="12.75">
      <c r="C1003" s="28"/>
      <c r="D1003" s="28"/>
      <c r="E1003" s="26"/>
    </row>
    <row r="1004" spans="3:5" ht="12.75">
      <c r="C1004" s="28"/>
      <c r="D1004" s="28"/>
      <c r="E1004" s="26"/>
    </row>
    <row r="1005" spans="3:5" ht="12.75">
      <c r="C1005" s="28"/>
      <c r="D1005" s="28"/>
      <c r="E1005" s="26"/>
    </row>
    <row r="1006" spans="3:5" ht="12.75">
      <c r="C1006" s="28"/>
      <c r="D1006" s="28"/>
      <c r="E1006" s="26"/>
    </row>
    <row r="1007" spans="3:5" ht="12.75">
      <c r="C1007" s="28"/>
      <c r="D1007" s="28"/>
      <c r="E1007" s="26"/>
    </row>
    <row r="1008" spans="3:5" ht="12.75">
      <c r="C1008" s="28"/>
      <c r="D1008" s="28"/>
      <c r="E1008" s="26"/>
    </row>
    <row r="1009" spans="3:5" ht="12.75">
      <c r="C1009" s="28"/>
      <c r="D1009" s="28"/>
      <c r="E1009" s="26"/>
    </row>
    <row r="1010" spans="3:5" ht="12.75">
      <c r="C1010" s="28"/>
      <c r="D1010" s="28"/>
      <c r="E1010" s="26"/>
    </row>
    <row r="1011" spans="3:5" ht="12.75">
      <c r="C1011" s="28"/>
      <c r="D1011" s="28"/>
      <c r="E1011" s="26"/>
    </row>
    <row r="1012" spans="3:5" ht="12.75">
      <c r="C1012" s="28"/>
      <c r="D1012" s="28"/>
      <c r="E1012" s="26"/>
    </row>
    <row r="1013" spans="3:5" ht="12.75">
      <c r="C1013" s="28"/>
      <c r="D1013" s="28"/>
      <c r="E1013" s="26"/>
    </row>
    <row r="1014" spans="3:5" ht="12.75">
      <c r="C1014" s="28"/>
      <c r="D1014" s="28"/>
      <c r="E1014" s="26"/>
    </row>
    <row r="1015" spans="3:5" ht="12.75">
      <c r="C1015" s="28"/>
      <c r="D1015" s="28"/>
      <c r="E1015" s="26"/>
    </row>
    <row r="1016" spans="3:5" ht="12.75">
      <c r="C1016" s="28"/>
      <c r="D1016" s="28"/>
      <c r="E1016" s="26"/>
    </row>
    <row r="1017" spans="3:5" ht="12.75">
      <c r="C1017" s="28"/>
      <c r="D1017" s="28"/>
      <c r="E1017" s="26"/>
    </row>
    <row r="1018" spans="3:5" ht="12.75">
      <c r="C1018" s="28"/>
      <c r="D1018" s="28"/>
      <c r="E1018" s="26"/>
    </row>
    <row r="1019" spans="3:5" ht="12.75">
      <c r="C1019" s="28"/>
      <c r="D1019" s="28"/>
      <c r="E1019" s="26"/>
    </row>
    <row r="1020" spans="3:5" ht="12.75">
      <c r="C1020" s="28"/>
      <c r="D1020" s="28"/>
      <c r="E1020" s="26"/>
    </row>
    <row r="1021" spans="3:5" ht="12.75">
      <c r="C1021" s="28"/>
      <c r="D1021" s="28"/>
      <c r="E1021" s="26"/>
    </row>
    <row r="1022" spans="3:5" ht="12.75">
      <c r="C1022" s="28"/>
      <c r="D1022" s="28"/>
      <c r="E1022" s="26"/>
    </row>
    <row r="1023" spans="3:5" ht="12.75">
      <c r="C1023" s="28"/>
      <c r="D1023" s="28"/>
      <c r="E1023" s="26"/>
    </row>
    <row r="1024" spans="3:5" ht="12.75">
      <c r="C1024" s="28"/>
      <c r="D1024" s="28"/>
      <c r="E1024" s="26"/>
    </row>
    <row r="1025" spans="3:5" ht="12.75">
      <c r="C1025" s="28"/>
      <c r="D1025" s="28"/>
      <c r="E1025" s="26"/>
    </row>
    <row r="1026" spans="3:4" ht="12.75">
      <c r="C1026" s="21"/>
      <c r="D1026" s="21"/>
    </row>
    <row r="1027" spans="3:4" ht="12.75">
      <c r="C1027" s="21"/>
      <c r="D1027" s="21"/>
    </row>
    <row r="1028" spans="3:4" ht="12.75">
      <c r="C1028" s="21"/>
      <c r="D1028" s="21"/>
    </row>
    <row r="1029" spans="3:4" ht="12.75">
      <c r="C1029" s="21"/>
      <c r="D1029" s="21"/>
    </row>
    <row r="1030" spans="3:4" ht="12.75">
      <c r="C1030" s="21"/>
      <c r="D1030" s="21"/>
    </row>
    <row r="1031" spans="3:4" ht="12.75">
      <c r="C1031" s="21"/>
      <c r="D1031" s="21"/>
    </row>
    <row r="1032" spans="3:4" ht="12.75">
      <c r="C1032" s="21"/>
      <c r="D1032" s="21"/>
    </row>
    <row r="1033" spans="3:4" ht="12.75">
      <c r="C1033" s="21"/>
      <c r="D1033" s="21"/>
    </row>
    <row r="1034" spans="3:4" ht="12.75">
      <c r="C1034" s="21"/>
      <c r="D1034" s="21"/>
    </row>
    <row r="1035" spans="3:4" ht="12.75">
      <c r="C1035" s="21"/>
      <c r="D1035" s="21"/>
    </row>
    <row r="1036" spans="3:4" ht="12.75">
      <c r="C1036" s="21"/>
      <c r="D1036" s="21"/>
    </row>
    <row r="1037" spans="3:4" ht="12.75">
      <c r="C1037" s="21"/>
      <c r="D1037" s="21"/>
    </row>
    <row r="1038" spans="3:4" ht="12.75">
      <c r="C1038" s="21"/>
      <c r="D1038" s="21"/>
    </row>
    <row r="1039" spans="3:4" ht="12.75">
      <c r="C1039" s="21"/>
      <c r="D1039" s="21"/>
    </row>
    <row r="1040" spans="3:4" ht="12.75">
      <c r="C1040" s="21"/>
      <c r="D1040" s="21"/>
    </row>
    <row r="1041" spans="3:4" ht="12.75">
      <c r="C1041" s="21"/>
      <c r="D1041" s="21"/>
    </row>
    <row r="1042" spans="3:4" ht="12.75">
      <c r="C1042" s="21"/>
      <c r="D1042" s="21"/>
    </row>
    <row r="1043" spans="3:4" ht="12.75">
      <c r="C1043" s="21"/>
      <c r="D1043" s="21"/>
    </row>
    <row r="1044" spans="3:4" ht="12.75">
      <c r="C1044" s="21"/>
      <c r="D1044" s="21"/>
    </row>
    <row r="1045" spans="3:4" ht="12.75">
      <c r="C1045" s="21"/>
      <c r="D1045" s="21"/>
    </row>
    <row r="1046" spans="3:4" ht="12.75">
      <c r="C1046" s="21"/>
      <c r="D1046" s="21"/>
    </row>
    <row r="1047" spans="3:4" ht="12.75">
      <c r="C1047" s="21"/>
      <c r="D1047" s="21"/>
    </row>
    <row r="1048" spans="3:4" ht="12.75">
      <c r="C1048" s="21"/>
      <c r="D1048" s="21"/>
    </row>
    <row r="1049" spans="3:4" ht="12.75">
      <c r="C1049" s="21"/>
      <c r="D1049" s="21"/>
    </row>
    <row r="1050" spans="3:4" ht="12.75">
      <c r="C1050" s="21"/>
      <c r="D1050" s="21"/>
    </row>
    <row r="1051" spans="3:4" ht="12.75">
      <c r="C1051" s="21"/>
      <c r="D1051" s="21"/>
    </row>
    <row r="1052" spans="3:4" ht="12.75">
      <c r="C1052" s="21"/>
      <c r="D1052" s="21"/>
    </row>
    <row r="1053" spans="3:4" ht="12.75">
      <c r="C1053" s="21"/>
      <c r="D1053" s="21"/>
    </row>
    <row r="1054" spans="3:4" ht="12.75">
      <c r="C1054" s="21"/>
      <c r="D1054" s="21"/>
    </row>
    <row r="1055" spans="3:4" ht="12.75">
      <c r="C1055" s="21"/>
      <c r="D1055" s="21"/>
    </row>
    <row r="1056" spans="3:4" ht="12.75">
      <c r="C1056" s="21"/>
      <c r="D1056" s="21"/>
    </row>
    <row r="1057" spans="3:4" ht="12.75">
      <c r="C1057" s="21"/>
      <c r="D1057" s="21"/>
    </row>
    <row r="1058" spans="3:4" ht="12.75">
      <c r="C1058" s="21"/>
      <c r="D1058" s="21"/>
    </row>
    <row r="1059" spans="3:4" ht="12.75">
      <c r="C1059" s="21"/>
      <c r="D1059" s="21"/>
    </row>
    <row r="1060" spans="3:4" ht="12.75">
      <c r="C1060" s="21"/>
      <c r="D1060" s="21"/>
    </row>
    <row r="1061" spans="3:4" ht="12.75">
      <c r="C1061" s="21"/>
      <c r="D1061" s="21"/>
    </row>
    <row r="1062" spans="3:4" ht="12.75">
      <c r="C1062" s="21"/>
      <c r="D1062" s="21"/>
    </row>
    <row r="1063" spans="3:4" ht="12.75">
      <c r="C1063" s="21"/>
      <c r="D1063" s="21"/>
    </row>
    <row r="1064" spans="3:4" ht="12.75">
      <c r="C1064" s="21"/>
      <c r="D1064" s="21"/>
    </row>
    <row r="1065" spans="3:4" ht="12.75">
      <c r="C1065" s="21"/>
      <c r="D1065" s="21"/>
    </row>
    <row r="1066" spans="3:4" ht="12.75">
      <c r="C1066" s="21"/>
      <c r="D1066" s="21"/>
    </row>
    <row r="1067" spans="3:4" ht="12.75">
      <c r="C1067" s="21"/>
      <c r="D1067" s="21"/>
    </row>
    <row r="1068" spans="3:4" ht="12.75">
      <c r="C1068" s="21"/>
      <c r="D1068" s="21"/>
    </row>
    <row r="1069" spans="3:4" ht="12.75">
      <c r="C1069" s="21"/>
      <c r="D1069" s="21"/>
    </row>
    <row r="1070" spans="3:4" ht="12.75">
      <c r="C1070" s="21"/>
      <c r="D1070" s="21"/>
    </row>
    <row r="1071" spans="3:4" ht="12.75">
      <c r="C1071" s="21"/>
      <c r="D1071" s="21"/>
    </row>
    <row r="1072" spans="3:4" ht="12.75">
      <c r="C1072" s="21"/>
      <c r="D1072" s="21"/>
    </row>
    <row r="1073" spans="3:4" ht="12.75">
      <c r="C1073" s="21"/>
      <c r="D1073" s="21"/>
    </row>
    <row r="1074" spans="3:4" ht="12.75">
      <c r="C1074" s="21"/>
      <c r="D1074" s="21"/>
    </row>
    <row r="1075" spans="3:4" ht="12.75">
      <c r="C1075" s="21"/>
      <c r="D1075" s="21"/>
    </row>
    <row r="1076" spans="3:4" ht="12.75">
      <c r="C1076" s="21"/>
      <c r="D1076" s="21"/>
    </row>
    <row r="1077" spans="3:4" ht="12.75">
      <c r="C1077" s="21"/>
      <c r="D1077" s="21"/>
    </row>
    <row r="1078" spans="3:4" ht="12.75">
      <c r="C1078" s="21"/>
      <c r="D1078" s="21"/>
    </row>
    <row r="1079" spans="3:4" ht="12.75">
      <c r="C1079" s="21"/>
      <c r="D1079" s="21"/>
    </row>
    <row r="1080" spans="3:4" ht="12.75">
      <c r="C1080" s="21"/>
      <c r="D1080" s="21"/>
    </row>
    <row r="1081" spans="3:4" ht="12.75">
      <c r="C1081" s="21"/>
      <c r="D1081" s="21"/>
    </row>
    <row r="1082" spans="3:4" ht="12.75">
      <c r="C1082" s="21"/>
      <c r="D1082" s="21"/>
    </row>
    <row r="1083" spans="3:4" ht="12.75">
      <c r="C1083" s="21"/>
      <c r="D1083" s="21"/>
    </row>
    <row r="1084" spans="3:4" ht="12.75">
      <c r="C1084" s="21"/>
      <c r="D1084" s="21"/>
    </row>
    <row r="1085" spans="3:4" ht="12.75">
      <c r="C1085" s="21"/>
      <c r="D1085" s="21"/>
    </row>
    <row r="1086" spans="3:4" ht="12.75">
      <c r="C1086" s="21"/>
      <c r="D1086" s="21"/>
    </row>
    <row r="1087" spans="3:4" ht="12.75">
      <c r="C1087" s="21"/>
      <c r="D1087" s="21"/>
    </row>
    <row r="1088" spans="3:4" ht="12.75">
      <c r="C1088" s="21"/>
      <c r="D1088" s="21"/>
    </row>
    <row r="1089" spans="3:4" ht="12.75">
      <c r="C1089" s="21"/>
      <c r="D1089" s="21"/>
    </row>
    <row r="1090" spans="3:4" ht="12.75">
      <c r="C1090" s="21"/>
      <c r="D1090" s="21"/>
    </row>
    <row r="1091" spans="3:4" ht="12.75">
      <c r="C1091" s="21"/>
      <c r="D1091" s="21"/>
    </row>
    <row r="1092" spans="3:4" ht="12.75">
      <c r="C1092" s="21"/>
      <c r="D1092" s="21"/>
    </row>
    <row r="1093" spans="3:4" ht="12.75">
      <c r="C1093" s="21"/>
      <c r="D1093" s="21"/>
    </row>
    <row r="1094" spans="3:4" ht="12.75">
      <c r="C1094" s="21"/>
      <c r="D1094" s="21"/>
    </row>
    <row r="1095" spans="3:4" ht="12.75">
      <c r="C1095" s="21"/>
      <c r="D1095" s="21"/>
    </row>
    <row r="1096" spans="3:4" ht="12.75">
      <c r="C1096" s="21"/>
      <c r="D1096" s="21"/>
    </row>
    <row r="1097" spans="3:4" ht="12.75">
      <c r="C1097" s="21"/>
      <c r="D1097" s="21"/>
    </row>
    <row r="1098" spans="3:4" ht="12.75">
      <c r="C1098" s="21"/>
      <c r="D1098" s="21"/>
    </row>
    <row r="1099" spans="3:4" ht="12.75">
      <c r="C1099" s="21"/>
      <c r="D1099" s="21"/>
    </row>
    <row r="1100" spans="3:4" ht="12.75">
      <c r="C1100" s="21"/>
      <c r="D1100" s="21"/>
    </row>
    <row r="1101" spans="3:4" ht="12.75">
      <c r="C1101" s="21"/>
      <c r="D1101" s="21"/>
    </row>
    <row r="1102" spans="3:4" ht="12.75">
      <c r="C1102" s="21"/>
      <c r="D1102" s="21"/>
    </row>
    <row r="1103" spans="3:4" ht="12.75">
      <c r="C1103" s="21"/>
      <c r="D1103" s="21"/>
    </row>
    <row r="1104" spans="3:4" ht="12.75">
      <c r="C1104" s="21"/>
      <c r="D1104" s="21"/>
    </row>
    <row r="1105" spans="3:4" ht="12.75">
      <c r="C1105" s="21"/>
      <c r="D1105" s="21"/>
    </row>
    <row r="1106" spans="3:4" ht="12.75">
      <c r="C1106" s="21"/>
      <c r="D1106" s="21"/>
    </row>
    <row r="1107" spans="3:4" ht="12.75">
      <c r="C1107" s="21"/>
      <c r="D1107" s="21"/>
    </row>
    <row r="1108" spans="3:4" ht="12.75">
      <c r="C1108" s="21"/>
      <c r="D1108" s="21"/>
    </row>
    <row r="1109" spans="3:4" ht="12.75">
      <c r="C1109" s="21"/>
      <c r="D1109" s="21"/>
    </row>
    <row r="1110" spans="3:4" ht="12.75">
      <c r="C1110" s="21"/>
      <c r="D1110" s="21"/>
    </row>
    <row r="1111" spans="3:4" ht="12.75">
      <c r="C1111" s="21"/>
      <c r="D1111" s="21"/>
    </row>
    <row r="1112" spans="3:4" ht="12.75">
      <c r="C1112" s="21"/>
      <c r="D1112" s="21"/>
    </row>
    <row r="1113" spans="3:4" ht="12.75">
      <c r="C1113" s="21"/>
      <c r="D1113" s="21"/>
    </row>
    <row r="1114" spans="3:4" ht="12.75">
      <c r="C1114" s="21"/>
      <c r="D1114" s="21"/>
    </row>
    <row r="1115" spans="3:4" ht="12.75">
      <c r="C1115" s="21"/>
      <c r="D1115" s="21"/>
    </row>
    <row r="1116" spans="3:4" ht="12.75">
      <c r="C1116" s="21"/>
      <c r="D1116" s="21"/>
    </row>
    <row r="1117" spans="3:4" ht="12.75">
      <c r="C1117" s="21"/>
      <c r="D1117" s="21"/>
    </row>
    <row r="1118" spans="3:4" ht="12.75">
      <c r="C1118" s="21"/>
      <c r="D1118" s="21"/>
    </row>
    <row r="1119" spans="3:4" ht="12.75">
      <c r="C1119" s="21"/>
      <c r="D1119" s="21"/>
    </row>
    <row r="1120" spans="3:4" ht="12.75">
      <c r="C1120" s="21"/>
      <c r="D1120" s="21"/>
    </row>
    <row r="1121" spans="3:4" ht="12.75">
      <c r="C1121" s="21"/>
      <c r="D1121" s="21"/>
    </row>
    <row r="1122" spans="3:4" ht="12.75">
      <c r="C1122" s="21"/>
      <c r="D1122" s="21"/>
    </row>
    <row r="1123" spans="3:4" ht="12.75">
      <c r="C1123" s="21"/>
      <c r="D1123" s="21"/>
    </row>
    <row r="1124" spans="3:4" ht="12.75">
      <c r="C1124" s="21"/>
      <c r="D1124" s="21"/>
    </row>
    <row r="1125" spans="3:4" ht="12.75">
      <c r="C1125" s="21"/>
      <c r="D1125" s="21"/>
    </row>
    <row r="1126" spans="3:4" ht="12.75">
      <c r="C1126" s="21"/>
      <c r="D1126" s="21"/>
    </row>
    <row r="1127" spans="3:4" ht="12.75">
      <c r="C1127" s="21"/>
      <c r="D1127" s="21"/>
    </row>
    <row r="1128" spans="3:4" ht="12.75">
      <c r="C1128" s="21"/>
      <c r="D1128" s="21"/>
    </row>
    <row r="1129" spans="3:4" ht="12.75">
      <c r="C1129" s="21"/>
      <c r="D1129" s="21"/>
    </row>
    <row r="1130" spans="3:4" ht="12.75">
      <c r="C1130" s="21"/>
      <c r="D1130" s="21"/>
    </row>
    <row r="1131" spans="3:4" ht="12.75">
      <c r="C1131" s="21"/>
      <c r="D1131" s="21"/>
    </row>
    <row r="1132" spans="3:4" ht="12.75">
      <c r="C1132" s="21"/>
      <c r="D1132" s="21"/>
    </row>
    <row r="1133" spans="3:4" ht="12.75">
      <c r="C1133" s="21"/>
      <c r="D1133" s="21"/>
    </row>
    <row r="1134" spans="3:4" ht="12.75">
      <c r="C1134" s="21"/>
      <c r="D1134" s="21"/>
    </row>
    <row r="1135" spans="3:4" ht="12.75">
      <c r="C1135" s="21"/>
      <c r="D1135" s="21"/>
    </row>
    <row r="1136" spans="3:4" ht="12.75">
      <c r="C1136" s="21"/>
      <c r="D1136" s="21"/>
    </row>
    <row r="1137" spans="3:4" ht="12.75">
      <c r="C1137" s="21"/>
      <c r="D1137" s="21"/>
    </row>
    <row r="1138" spans="3:4" ht="12.75">
      <c r="C1138" s="21"/>
      <c r="D1138" s="21"/>
    </row>
    <row r="1139" spans="3:4" ht="12.75">
      <c r="C1139" s="21"/>
      <c r="D1139" s="21"/>
    </row>
    <row r="1140" spans="3:4" ht="12.75">
      <c r="C1140" s="21"/>
      <c r="D1140" s="21"/>
    </row>
    <row r="1141" spans="3:4" ht="12.75">
      <c r="C1141" s="21"/>
      <c r="D1141" s="21"/>
    </row>
    <row r="1142" spans="3:4" ht="12.75">
      <c r="C1142" s="21"/>
      <c r="D1142" s="21"/>
    </row>
    <row r="1143" spans="3:4" ht="12.75">
      <c r="C1143" s="21"/>
      <c r="D1143" s="21"/>
    </row>
    <row r="1144" spans="3:4" ht="12.75">
      <c r="C1144" s="21"/>
      <c r="D1144" s="21"/>
    </row>
    <row r="1145" spans="3:4" ht="12.75">
      <c r="C1145" s="21"/>
      <c r="D1145" s="21"/>
    </row>
    <row r="1146" spans="3:4" ht="12.75">
      <c r="C1146" s="21"/>
      <c r="D1146" s="21"/>
    </row>
    <row r="1147" spans="3:4" ht="12.75">
      <c r="C1147" s="21"/>
      <c r="D1147" s="21"/>
    </row>
    <row r="1148" spans="3:4" ht="12.75">
      <c r="C1148" s="21"/>
      <c r="D1148" s="21"/>
    </row>
    <row r="1149" spans="3:4" ht="12.75">
      <c r="C1149" s="21"/>
      <c r="D1149" s="21"/>
    </row>
    <row r="1150" spans="3:4" ht="12.75">
      <c r="C1150" s="21"/>
      <c r="D1150" s="21"/>
    </row>
    <row r="1151" spans="3:4" ht="12.75">
      <c r="C1151" s="21"/>
      <c r="D1151" s="21"/>
    </row>
    <row r="1152" spans="3:4" ht="12.75">
      <c r="C1152" s="21"/>
      <c r="D1152" s="21"/>
    </row>
    <row r="1153" spans="3:4" ht="12.75">
      <c r="C1153" s="21"/>
      <c r="D1153" s="21"/>
    </row>
    <row r="1154" spans="3:4" ht="12.75">
      <c r="C1154" s="21"/>
      <c r="D1154" s="21"/>
    </row>
    <row r="1155" spans="3:4" ht="12.75">
      <c r="C1155" s="21"/>
      <c r="D1155" s="21"/>
    </row>
    <row r="1156" spans="3:4" ht="12.75">
      <c r="C1156" s="21"/>
      <c r="D1156" s="21"/>
    </row>
    <row r="1157" spans="3:4" ht="12.75">
      <c r="C1157" s="21"/>
      <c r="D1157" s="21"/>
    </row>
    <row r="1158" spans="3:4" ht="12.75">
      <c r="C1158" s="21"/>
      <c r="D1158" s="21"/>
    </row>
    <row r="1159" spans="3:4" ht="12.75">
      <c r="C1159" s="21"/>
      <c r="D1159" s="21"/>
    </row>
    <row r="1160" spans="3:4" ht="12.75">
      <c r="C1160" s="21"/>
      <c r="D1160" s="21"/>
    </row>
    <row r="1161" spans="3:4" ht="12.75">
      <c r="C1161" s="21"/>
      <c r="D1161" s="21"/>
    </row>
    <row r="1162" spans="3:4" ht="12.75">
      <c r="C1162" s="21"/>
      <c r="D1162" s="21"/>
    </row>
    <row r="1163" spans="3:4" ht="12.75">
      <c r="C1163" s="21"/>
      <c r="D1163" s="21"/>
    </row>
    <row r="1164" spans="3:4" ht="12.75">
      <c r="C1164" s="21"/>
      <c r="D1164" s="21"/>
    </row>
    <row r="1165" spans="3:4" ht="12.75">
      <c r="C1165" s="21"/>
      <c r="D1165" s="21"/>
    </row>
    <row r="1166" spans="3:4" ht="12.75">
      <c r="C1166" s="21"/>
      <c r="D1166" s="21"/>
    </row>
    <row r="1167" spans="3:4" ht="12.75">
      <c r="C1167" s="21"/>
      <c r="D1167" s="21"/>
    </row>
    <row r="1168" spans="3:4" ht="12.75">
      <c r="C1168" s="21"/>
      <c r="D1168" s="21"/>
    </row>
    <row r="1169" spans="3:4" ht="12.75">
      <c r="C1169" s="21"/>
      <c r="D1169" s="21"/>
    </row>
    <row r="1170" spans="3:4" ht="12.75">
      <c r="C1170" s="21"/>
      <c r="D1170" s="21"/>
    </row>
    <row r="1171" spans="3:4" ht="12.75">
      <c r="C1171" s="21"/>
      <c r="D1171" s="21"/>
    </row>
    <row r="1172" spans="3:4" ht="12.75">
      <c r="C1172" s="21"/>
      <c r="D1172" s="21"/>
    </row>
    <row r="1173" spans="3:4" ht="12.75">
      <c r="C1173" s="21"/>
      <c r="D1173" s="21"/>
    </row>
    <row r="1174" spans="3:4" ht="12.75">
      <c r="C1174" s="21"/>
      <c r="D1174" s="21"/>
    </row>
    <row r="1175" spans="3:4" ht="12.75">
      <c r="C1175" s="21"/>
      <c r="D1175" s="21"/>
    </row>
    <row r="1176" spans="3:4" ht="12.75">
      <c r="C1176" s="21"/>
      <c r="D1176" s="21"/>
    </row>
    <row r="1177" spans="3:4" ht="12.75">
      <c r="C1177" s="21"/>
      <c r="D1177" s="21"/>
    </row>
    <row r="1178" spans="3:4" ht="12.75">
      <c r="C1178" s="21"/>
      <c r="D1178" s="21"/>
    </row>
    <row r="1179" spans="3:4" ht="12.75">
      <c r="C1179" s="21"/>
      <c r="D1179" s="21"/>
    </row>
    <row r="1180" spans="3:4" ht="12.75">
      <c r="C1180" s="21"/>
      <c r="D1180" s="21"/>
    </row>
    <row r="1181" spans="3:4" ht="12.75">
      <c r="C1181" s="21"/>
      <c r="D1181" s="21"/>
    </row>
    <row r="1182" spans="3:4" ht="12.75">
      <c r="C1182" s="21"/>
      <c r="D1182" s="21"/>
    </row>
    <row r="1183" spans="3:4" ht="12.75">
      <c r="C1183" s="21"/>
      <c r="D1183" s="21"/>
    </row>
    <row r="1184" spans="3:4" ht="12.75">
      <c r="C1184" s="21"/>
      <c r="D1184" s="21"/>
    </row>
    <row r="1185" spans="3:4" ht="12.75">
      <c r="C1185" s="21"/>
      <c r="D1185" s="21"/>
    </row>
    <row r="1186" spans="3:4" ht="12.75">
      <c r="C1186" s="21"/>
      <c r="D1186" s="21"/>
    </row>
    <row r="1187" spans="3:4" ht="12.75">
      <c r="C1187" s="21"/>
      <c r="D1187" s="21"/>
    </row>
    <row r="1188" spans="3:4" ht="12.75">
      <c r="C1188" s="21"/>
      <c r="D1188" s="21"/>
    </row>
    <row r="1189" spans="3:4" ht="12.75">
      <c r="C1189" s="21"/>
      <c r="D1189" s="21"/>
    </row>
    <row r="1190" spans="3:4" ht="12.75">
      <c r="C1190" s="21"/>
      <c r="D1190" s="21"/>
    </row>
    <row r="1191" spans="3:4" ht="12.75">
      <c r="C1191" s="21"/>
      <c r="D1191" s="21"/>
    </row>
    <row r="1192" spans="3:4" ht="12.75">
      <c r="C1192" s="21"/>
      <c r="D1192" s="21"/>
    </row>
    <row r="1193" spans="3:4" ht="12.75">
      <c r="C1193" s="21"/>
      <c r="D1193" s="21"/>
    </row>
    <row r="1194" spans="3:4" ht="12.75">
      <c r="C1194" s="21"/>
      <c r="D1194" s="21"/>
    </row>
    <row r="1195" spans="3:4" ht="12.75">
      <c r="C1195" s="21"/>
      <c r="D1195" s="21"/>
    </row>
    <row r="1196" spans="3:4" ht="12.75">
      <c r="C1196" s="21"/>
      <c r="D1196" s="21"/>
    </row>
    <row r="1197" spans="3:4" ht="12.75">
      <c r="C1197" s="21"/>
      <c r="D1197" s="21"/>
    </row>
    <row r="1198" spans="3:4" ht="12.75">
      <c r="C1198" s="21"/>
      <c r="D1198" s="21"/>
    </row>
    <row r="1199" spans="3:4" ht="12.75">
      <c r="C1199" s="21"/>
      <c r="D1199" s="21"/>
    </row>
    <row r="1200" spans="3:4" ht="12.75">
      <c r="C1200" s="21"/>
      <c r="D1200" s="21"/>
    </row>
    <row r="1201" spans="3:4" ht="12.75">
      <c r="C1201" s="21"/>
      <c r="D1201" s="21"/>
    </row>
    <row r="1202" spans="3:4" ht="12.75">
      <c r="C1202" s="21"/>
      <c r="D1202" s="21"/>
    </row>
    <row r="1203" spans="3:4" ht="12.75">
      <c r="C1203" s="21"/>
      <c r="D1203" s="21"/>
    </row>
    <row r="1204" spans="3:4" ht="12.75">
      <c r="C1204" s="21"/>
      <c r="D1204" s="21"/>
    </row>
    <row r="1205" spans="3:4" ht="12.75">
      <c r="C1205" s="21"/>
      <c r="D1205" s="21"/>
    </row>
    <row r="1206" spans="3:4" ht="12.75">
      <c r="C1206" s="21"/>
      <c r="D1206" s="21"/>
    </row>
    <row r="1207" spans="3:4" ht="12.75">
      <c r="C1207" s="21"/>
      <c r="D1207" s="21"/>
    </row>
    <row r="1208" spans="3:4" ht="12.75">
      <c r="C1208" s="21"/>
      <c r="D1208" s="21"/>
    </row>
    <row r="1209" spans="3:4" ht="12.75">
      <c r="C1209" s="21"/>
      <c r="D1209" s="21"/>
    </row>
    <row r="1210" spans="3:4" ht="12.75">
      <c r="C1210" s="21"/>
      <c r="D1210" s="21"/>
    </row>
    <row r="1211" spans="3:4" ht="12.75">
      <c r="C1211" s="21"/>
      <c r="D1211" s="21"/>
    </row>
    <row r="1212" spans="3:4" ht="12.75">
      <c r="C1212" s="21"/>
      <c r="D1212" s="21"/>
    </row>
    <row r="1213" spans="3:4" ht="12.75">
      <c r="C1213" s="21"/>
      <c r="D1213" s="21"/>
    </row>
    <row r="1214" spans="3:4" ht="12.75">
      <c r="C1214" s="21"/>
      <c r="D1214" s="21"/>
    </row>
    <row r="1215" spans="3:4" ht="12.75">
      <c r="C1215" s="21"/>
      <c r="D1215" s="21"/>
    </row>
    <row r="1216" spans="3:4" ht="12.75">
      <c r="C1216" s="21"/>
      <c r="D1216" s="21"/>
    </row>
    <row r="1217" spans="3:4" ht="12.75">
      <c r="C1217" s="21"/>
      <c r="D1217" s="21"/>
    </row>
    <row r="1218" spans="3:4" ht="12.75">
      <c r="C1218" s="21"/>
      <c r="D1218" s="21"/>
    </row>
    <row r="1219" spans="3:4" ht="12.75">
      <c r="C1219" s="21"/>
      <c r="D1219" s="21"/>
    </row>
    <row r="1220" spans="3:4" ht="12.75">
      <c r="C1220" s="21"/>
      <c r="D1220" s="21"/>
    </row>
    <row r="1221" spans="3:4" ht="12.75">
      <c r="C1221" s="21"/>
      <c r="D1221" s="21"/>
    </row>
    <row r="1222" spans="3:4" ht="12.75">
      <c r="C1222" s="21"/>
      <c r="D1222" s="21"/>
    </row>
    <row r="1223" spans="3:4" ht="12.75">
      <c r="C1223" s="21"/>
      <c r="D1223" s="21"/>
    </row>
    <row r="1224" spans="3:4" ht="12.75">
      <c r="C1224" s="21"/>
      <c r="D1224" s="21"/>
    </row>
    <row r="1225" spans="3:4" ht="12.75">
      <c r="C1225" s="21"/>
      <c r="D1225" s="21"/>
    </row>
    <row r="1226" spans="3:4" ht="12.75">
      <c r="C1226" s="21"/>
      <c r="D1226" s="21"/>
    </row>
    <row r="1227" spans="3:4" ht="12.75">
      <c r="C1227" s="21"/>
      <c r="D1227" s="21"/>
    </row>
    <row r="1228" spans="3:4" ht="12.75">
      <c r="C1228" s="21"/>
      <c r="D1228" s="21"/>
    </row>
    <row r="1229" spans="3:4" ht="12.75">
      <c r="C1229" s="21"/>
      <c r="D1229" s="21"/>
    </row>
    <row r="1230" spans="3:4" ht="12.75">
      <c r="C1230" s="21"/>
      <c r="D1230" s="21"/>
    </row>
    <row r="1231" spans="3:4" ht="12.75">
      <c r="C1231" s="21"/>
      <c r="D1231" s="21"/>
    </row>
    <row r="1232" spans="3:4" ht="12.75">
      <c r="C1232" s="21"/>
      <c r="D1232" s="21"/>
    </row>
    <row r="1233" spans="3:4" ht="12.75">
      <c r="C1233" s="21"/>
      <c r="D1233" s="21"/>
    </row>
    <row r="1234" spans="3:4" ht="12.75">
      <c r="C1234" s="21"/>
      <c r="D1234" s="21"/>
    </row>
    <row r="1235" spans="3:4" ht="12.75">
      <c r="C1235" s="21"/>
      <c r="D1235" s="21"/>
    </row>
    <row r="1236" spans="3:4" ht="12.75">
      <c r="C1236" s="21"/>
      <c r="D1236" s="21"/>
    </row>
    <row r="1237" spans="3:4" ht="12.75">
      <c r="C1237" s="21"/>
      <c r="D1237" s="21"/>
    </row>
    <row r="1238" spans="3:4" ht="12.75">
      <c r="C1238" s="21"/>
      <c r="D1238" s="21"/>
    </row>
    <row r="1239" spans="3:4" ht="12.75">
      <c r="C1239" s="21"/>
      <c r="D1239" s="21"/>
    </row>
    <row r="1240" spans="3:4" ht="12.75">
      <c r="C1240" s="21"/>
      <c r="D1240" s="21"/>
    </row>
    <row r="1241" spans="3:4" ht="12.75">
      <c r="C1241" s="21"/>
      <c r="D1241" s="21"/>
    </row>
    <row r="1242" spans="3:4" ht="12.75">
      <c r="C1242" s="21"/>
      <c r="D1242" s="21"/>
    </row>
    <row r="1243" spans="3:4" ht="12.75">
      <c r="C1243" s="21"/>
      <c r="D1243" s="21"/>
    </row>
    <row r="1244" spans="3:4" ht="12.75">
      <c r="C1244" s="21"/>
      <c r="D1244" s="21"/>
    </row>
    <row r="1245" spans="3:4" ht="12.75">
      <c r="C1245" s="21"/>
      <c r="D1245" s="21"/>
    </row>
    <row r="1246" spans="3:4" ht="12.75">
      <c r="C1246" s="21"/>
      <c r="D1246" s="21"/>
    </row>
    <row r="1247" spans="3:4" ht="12.75">
      <c r="C1247" s="21"/>
      <c r="D1247" s="21"/>
    </row>
    <row r="1248" spans="3:4" ht="12.75">
      <c r="C1248" s="21"/>
      <c r="D1248" s="21"/>
    </row>
    <row r="1249" spans="3:4" ht="12.75">
      <c r="C1249" s="21"/>
      <c r="D1249" s="21"/>
    </row>
    <row r="1250" spans="3:4" ht="12.75">
      <c r="C1250" s="21"/>
      <c r="D1250" s="21"/>
    </row>
    <row r="1251" spans="3:4" ht="12.75">
      <c r="C1251" s="21"/>
      <c r="D1251" s="21"/>
    </row>
    <row r="1252" spans="3:4" ht="12.75">
      <c r="C1252" s="21"/>
      <c r="D1252" s="21"/>
    </row>
    <row r="1253" spans="3:4" ht="12.75">
      <c r="C1253" s="21"/>
      <c r="D1253" s="21"/>
    </row>
    <row r="1254" spans="3:4" ht="12.75">
      <c r="C1254" s="21"/>
      <c r="D1254" s="21"/>
    </row>
    <row r="1255" spans="3:4" ht="12.75">
      <c r="C1255" s="21"/>
      <c r="D1255" s="21"/>
    </row>
    <row r="1256" spans="3:4" ht="12.75">
      <c r="C1256" s="21"/>
      <c r="D1256" s="21"/>
    </row>
    <row r="1257" spans="3:4" ht="12.75">
      <c r="C1257" s="21"/>
      <c r="D1257" s="21"/>
    </row>
    <row r="1258" spans="3:4" ht="12.75">
      <c r="C1258" s="21"/>
      <c r="D1258" s="21"/>
    </row>
    <row r="1259" spans="3:4" ht="12.75">
      <c r="C1259" s="21"/>
      <c r="D1259" s="21"/>
    </row>
    <row r="1260" spans="3:4" ht="12.75">
      <c r="C1260" s="21"/>
      <c r="D1260" s="21"/>
    </row>
    <row r="1261" spans="3:4" ht="12.75">
      <c r="C1261" s="21"/>
      <c r="D1261" s="21"/>
    </row>
    <row r="1262" spans="3:4" ht="12.75">
      <c r="C1262" s="21"/>
      <c r="D1262" s="21"/>
    </row>
    <row r="1263" spans="3:4" ht="12.75">
      <c r="C1263" s="21"/>
      <c r="D1263" s="21"/>
    </row>
    <row r="1264" spans="3:4" ht="12.75">
      <c r="C1264" s="21"/>
      <c r="D1264" s="21"/>
    </row>
    <row r="1265" spans="3:4" ht="12.75">
      <c r="C1265" s="21"/>
      <c r="D1265" s="21"/>
    </row>
    <row r="1266" spans="3:4" ht="12.75">
      <c r="C1266" s="21"/>
      <c r="D1266" s="21"/>
    </row>
    <row r="1267" spans="3:4" ht="12.75">
      <c r="C1267" s="21"/>
      <c r="D1267" s="21"/>
    </row>
    <row r="1268" spans="3:4" ht="12.75">
      <c r="C1268" s="21"/>
      <c r="D1268" s="21"/>
    </row>
    <row r="1269" spans="3:4" ht="12.75">
      <c r="C1269" s="21"/>
      <c r="D1269" s="21"/>
    </row>
    <row r="1270" spans="3:4" ht="12.75">
      <c r="C1270" s="21"/>
      <c r="D1270" s="21"/>
    </row>
    <row r="1271" spans="3:4" ht="12.75">
      <c r="C1271" s="21"/>
      <c r="D1271" s="21"/>
    </row>
    <row r="1272" spans="3:4" ht="12.75">
      <c r="C1272" s="21"/>
      <c r="D1272" s="21"/>
    </row>
    <row r="1273" spans="3:4" ht="12.75">
      <c r="C1273" s="21"/>
      <c r="D1273" s="21"/>
    </row>
    <row r="1274" spans="3:4" ht="12.75">
      <c r="C1274" s="21"/>
      <c r="D1274" s="21"/>
    </row>
    <row r="1275" spans="3:4" ht="12.75">
      <c r="C1275" s="21"/>
      <c r="D1275" s="21"/>
    </row>
    <row r="1276" spans="3:4" ht="12.75">
      <c r="C1276" s="21"/>
      <c r="D1276" s="21"/>
    </row>
    <row r="1277" spans="3:4" ht="12.75">
      <c r="C1277" s="21"/>
      <c r="D1277" s="21"/>
    </row>
    <row r="1278" spans="3:4" ht="12.75">
      <c r="C1278" s="21"/>
      <c r="D1278" s="21"/>
    </row>
    <row r="1279" spans="3:4" ht="12.75">
      <c r="C1279" s="21"/>
      <c r="D1279" s="21"/>
    </row>
    <row r="1280" spans="3:4" ht="12.75">
      <c r="C1280" s="21"/>
      <c r="D1280" s="21"/>
    </row>
    <row r="1281" spans="3:4" ht="12.75">
      <c r="C1281" s="21"/>
      <c r="D1281" s="21"/>
    </row>
    <row r="1282" spans="3:4" ht="12.75">
      <c r="C1282" s="21"/>
      <c r="D1282" s="21"/>
    </row>
    <row r="1283" spans="3:4" ht="12.75">
      <c r="C1283" s="21"/>
      <c r="D1283" s="21"/>
    </row>
    <row r="1284" spans="3:4" ht="12.75">
      <c r="C1284" s="21"/>
      <c r="D1284" s="21"/>
    </row>
    <row r="1285" spans="3:4" ht="12.75">
      <c r="C1285" s="21"/>
      <c r="D1285" s="21"/>
    </row>
    <row r="1286" spans="3:4" ht="12.75">
      <c r="C1286" s="21"/>
      <c r="D1286" s="21"/>
    </row>
    <row r="1287" spans="3:4" ht="12.75">
      <c r="C1287" s="21"/>
      <c r="D1287" s="21"/>
    </row>
    <row r="1288" spans="3:4" ht="12.75">
      <c r="C1288" s="21"/>
      <c r="D1288" s="21"/>
    </row>
    <row r="1289" spans="3:4" ht="12.75">
      <c r="C1289" s="21"/>
      <c r="D1289" s="21"/>
    </row>
    <row r="1290" spans="3:4" ht="12.75">
      <c r="C1290" s="21"/>
      <c r="D1290" s="21"/>
    </row>
    <row r="1291" spans="3:4" ht="12.75">
      <c r="C1291" s="21"/>
      <c r="D1291" s="21"/>
    </row>
    <row r="1292" spans="3:4" ht="12.75">
      <c r="C1292" s="21"/>
      <c r="D1292" s="21"/>
    </row>
    <row r="1293" spans="3:4" ht="12.75">
      <c r="C1293" s="21"/>
      <c r="D1293" s="21"/>
    </row>
    <row r="1294" spans="3:4" ht="12.75">
      <c r="C1294" s="21"/>
      <c r="D1294" s="21"/>
    </row>
    <row r="1295" spans="3:4" ht="12.75">
      <c r="C1295" s="21"/>
      <c r="D1295" s="21"/>
    </row>
    <row r="1296" spans="3:4" ht="12.75">
      <c r="C1296" s="21"/>
      <c r="D1296" s="21"/>
    </row>
    <row r="1297" spans="3:4" ht="12.75">
      <c r="C1297" s="21"/>
      <c r="D1297" s="21"/>
    </row>
    <row r="1298" spans="3:4" ht="12.75">
      <c r="C1298" s="21"/>
      <c r="D1298" s="21"/>
    </row>
    <row r="1299" spans="3:4" ht="12.75">
      <c r="C1299" s="21"/>
      <c r="D1299" s="21"/>
    </row>
    <row r="1300" spans="3:4" ht="12.75">
      <c r="C1300" s="21"/>
      <c r="D1300" s="21"/>
    </row>
    <row r="1301" spans="3:4" ht="12.75">
      <c r="C1301" s="21"/>
      <c r="D1301" s="21"/>
    </row>
    <row r="1302" spans="3:4" ht="12.75">
      <c r="C1302" s="21"/>
      <c r="D1302" s="21"/>
    </row>
    <row r="1303" spans="3:4" ht="12.75">
      <c r="C1303" s="21"/>
      <c r="D1303" s="21"/>
    </row>
    <row r="1304" spans="3:4" ht="12.75">
      <c r="C1304" s="21"/>
      <c r="D1304" s="21"/>
    </row>
    <row r="1305" spans="3:4" ht="12.75">
      <c r="C1305" s="21"/>
      <c r="D1305" s="21"/>
    </row>
    <row r="1306" spans="3:4" ht="12.75">
      <c r="C1306" s="21"/>
      <c r="D1306" s="21"/>
    </row>
    <row r="1307" spans="3:4" ht="12.75">
      <c r="C1307" s="21"/>
      <c r="D1307" s="21"/>
    </row>
  </sheetData>
  <sheetProtection sheet="1" scenarios="1"/>
  <mergeCells count="10">
    <mergeCell ref="H2:K2"/>
    <mergeCell ref="H3:K3"/>
    <mergeCell ref="H4:K4"/>
    <mergeCell ref="H5:K5"/>
    <mergeCell ref="A1:B4"/>
    <mergeCell ref="A5:B6"/>
    <mergeCell ref="C13:E13"/>
    <mergeCell ref="C2:D2"/>
    <mergeCell ref="C5:D5"/>
    <mergeCell ref="C9:D9"/>
  </mergeCells>
  <hyperlinks>
    <hyperlink ref="C1" location="Forklaring1" display="Forklaring"/>
  </hyperlinks>
  <printOptions/>
  <pageMargins left="0.83" right="0.75" top="1.32" bottom="1.11" header="0.88" footer="0.75"/>
  <pageSetup fitToHeight="1" fitToWidth="1" horizontalDpi="300" verticalDpi="300" orientation="landscape" paperSize="9" scale="71" r:id="rId2"/>
  <headerFooter alignWithMargins="0">
    <oddHeader>&amp;LHovedstadens Sygehusfællesskab&amp;C&amp;F  -  &amp;A&amp;RJoint Commision</oddHeader>
    <oddFooter>&amp;C&amp;P af &amp;N</oddFooter>
  </headerFooter>
  <drawing r:id="rId1"/>
</worksheet>
</file>

<file path=xl/worksheets/sheet4.xml><?xml version="1.0" encoding="utf-8"?>
<worksheet xmlns="http://schemas.openxmlformats.org/spreadsheetml/2006/main" xmlns:r="http://schemas.openxmlformats.org/officeDocument/2006/relationships">
  <sheetPr codeName="Ark5">
    <pageSetUpPr fitToPage="1"/>
  </sheetPr>
  <dimension ref="A1:AO1307"/>
  <sheetViews>
    <sheetView workbookViewId="0" topLeftCell="A1">
      <selection activeCell="A1" sqref="A1"/>
    </sheetView>
  </sheetViews>
  <sheetFormatPr defaultColWidth="9.140625" defaultRowHeight="12.75"/>
  <cols>
    <col min="3" max="3" width="10.8515625" style="0" customWidth="1"/>
    <col min="4" max="4" width="11.57421875" style="0" customWidth="1"/>
    <col min="5" max="5" width="30.7109375" style="0" bestFit="1" customWidth="1"/>
  </cols>
  <sheetData>
    <row r="1" spans="1:41" ht="15.75" thickBot="1">
      <c r="A1" s="1"/>
      <c r="B1" s="1"/>
      <c r="C1" s="84" t="s">
        <v>79</v>
      </c>
      <c r="D1" s="98" t="s">
        <v>165</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38" ht="13.5" thickBot="1">
      <c r="A2" s="110" t="s">
        <v>43</v>
      </c>
      <c r="B2" s="111"/>
      <c r="C2" s="112" t="s">
        <v>3</v>
      </c>
      <c r="D2" s="113"/>
      <c r="E2" s="33" t="s">
        <v>38</v>
      </c>
      <c r="F2" s="45">
        <v>3</v>
      </c>
      <c r="G2" s="22"/>
      <c r="H2" s="100" t="s">
        <v>32</v>
      </c>
      <c r="I2" s="101"/>
      <c r="J2" s="101"/>
      <c r="K2" s="102"/>
      <c r="L2" s="22"/>
      <c r="M2" s="1"/>
      <c r="N2" s="1"/>
      <c r="O2" s="1"/>
      <c r="P2" s="1"/>
      <c r="Q2" s="1"/>
      <c r="R2" s="1"/>
      <c r="S2" s="1"/>
      <c r="T2" s="1"/>
      <c r="U2" s="1"/>
      <c r="V2" s="1"/>
      <c r="W2" s="1"/>
      <c r="X2" s="1"/>
      <c r="Y2" s="1"/>
      <c r="Z2" s="1"/>
      <c r="AA2" s="1"/>
      <c r="AB2" s="1"/>
      <c r="AC2" s="1"/>
      <c r="AD2" s="1"/>
      <c r="AE2" s="1"/>
      <c r="AF2" s="1"/>
      <c r="AG2" s="1"/>
      <c r="AH2" s="1"/>
      <c r="AI2" s="1"/>
      <c r="AJ2" s="1"/>
      <c r="AK2" s="1"/>
      <c r="AL2" s="1"/>
    </row>
    <row r="3" spans="1:38" ht="13.5" thickBot="1">
      <c r="A3" s="106" t="s">
        <v>44</v>
      </c>
      <c r="B3" s="108"/>
      <c r="C3" s="17" t="s">
        <v>4</v>
      </c>
      <c r="D3" s="40">
        <v>4</v>
      </c>
      <c r="E3" s="33" t="s">
        <v>45</v>
      </c>
      <c r="F3" s="46">
        <f>2*(1-NORMSDIST($F$2))</f>
        <v>0.002699934446470875</v>
      </c>
      <c r="G3" s="22"/>
      <c r="H3" s="103" t="s">
        <v>30</v>
      </c>
      <c r="I3" s="104"/>
      <c r="J3" s="104"/>
      <c r="K3" s="105"/>
      <c r="L3" s="22"/>
      <c r="M3" s="1"/>
      <c r="N3" s="1"/>
      <c r="O3" s="1"/>
      <c r="P3" s="1"/>
      <c r="Q3" s="1"/>
      <c r="R3" s="1"/>
      <c r="S3" s="49" t="s">
        <v>34</v>
      </c>
      <c r="T3" s="50"/>
      <c r="U3" s="49" t="s">
        <v>68</v>
      </c>
      <c r="V3" s="51">
        <f>BoerVal/V4</f>
        <v>4</v>
      </c>
      <c r="W3" s="51"/>
      <c r="X3" s="1"/>
      <c r="Y3" s="1"/>
      <c r="Z3" s="1"/>
      <c r="AA3" s="1"/>
      <c r="AB3" s="1"/>
      <c r="AC3" s="1"/>
      <c r="AD3" s="1"/>
      <c r="AE3" s="1"/>
      <c r="AF3" s="1"/>
      <c r="AG3" s="1"/>
      <c r="AH3" s="1"/>
      <c r="AI3" s="1"/>
      <c r="AJ3" s="1"/>
      <c r="AK3" s="1"/>
      <c r="AL3" s="1"/>
    </row>
    <row r="4" spans="1:38" ht="13.5" thickBot="1">
      <c r="A4" s="1"/>
      <c r="B4" s="22"/>
      <c r="C4" s="15" t="s">
        <v>2</v>
      </c>
      <c r="D4" s="41">
        <v>1</v>
      </c>
      <c r="E4" s="33" t="s">
        <v>37</v>
      </c>
      <c r="F4" s="32">
        <f>F2*D4</f>
        <v>3</v>
      </c>
      <c r="G4" s="22"/>
      <c r="H4" s="103" t="s">
        <v>31</v>
      </c>
      <c r="I4" s="104"/>
      <c r="J4" s="104"/>
      <c r="K4" s="105"/>
      <c r="L4" s="22"/>
      <c r="M4" s="1"/>
      <c r="N4" s="1"/>
      <c r="O4" s="1"/>
      <c r="P4" s="1"/>
      <c r="Q4" s="1"/>
      <c r="R4" s="1"/>
      <c r="S4" s="2"/>
      <c r="T4" s="22"/>
      <c r="U4" s="4" t="s">
        <v>67</v>
      </c>
      <c r="V4" s="5">
        <f>D4*D4</f>
        <v>1</v>
      </c>
      <c r="W4" s="3"/>
      <c r="X4" s="1"/>
      <c r="Y4" s="1"/>
      <c r="Z4" s="1"/>
      <c r="AA4" s="1"/>
      <c r="AB4" s="1"/>
      <c r="AC4" s="1"/>
      <c r="AD4" s="1"/>
      <c r="AE4" s="1"/>
      <c r="AF4" s="1"/>
      <c r="AG4" s="1"/>
      <c r="AH4" s="1"/>
      <c r="AI4" s="1"/>
      <c r="AJ4" s="1"/>
      <c r="AK4" s="1"/>
      <c r="AL4" s="1"/>
    </row>
    <row r="5" spans="1:38" ht="13.5" thickBot="1">
      <c r="A5" s="1"/>
      <c r="B5" s="22"/>
      <c r="C5" s="112" t="s">
        <v>26</v>
      </c>
      <c r="D5" s="113"/>
      <c r="E5" s="34" t="s">
        <v>39</v>
      </c>
      <c r="F5" s="13">
        <f>D3-F4</f>
        <v>1</v>
      </c>
      <c r="G5" s="22"/>
      <c r="H5" s="106" t="s">
        <v>33</v>
      </c>
      <c r="I5" s="107"/>
      <c r="J5" s="107"/>
      <c r="K5" s="108"/>
      <c r="L5" s="22"/>
      <c r="M5" s="1"/>
      <c r="N5" s="1"/>
      <c r="O5" s="1"/>
      <c r="P5" s="1"/>
      <c r="Q5" s="1"/>
      <c r="R5" s="1"/>
      <c r="S5" s="2">
        <f>$I$9-$I$8</f>
        <v>0</v>
      </c>
      <c r="T5" s="121" t="s">
        <v>55</v>
      </c>
      <c r="U5" s="122"/>
      <c r="V5" s="123"/>
      <c r="W5" s="54" t="s">
        <v>54</v>
      </c>
      <c r="X5" s="1"/>
      <c r="Y5" s="1"/>
      <c r="Z5" s="1"/>
      <c r="AA5" s="1"/>
      <c r="AB5" s="1"/>
      <c r="AC5" s="1"/>
      <c r="AD5" s="1"/>
      <c r="AE5" s="1"/>
      <c r="AF5" s="1"/>
      <c r="AG5" s="1"/>
      <c r="AH5" s="1"/>
      <c r="AI5" s="1"/>
      <c r="AJ5" s="1"/>
      <c r="AK5" s="1"/>
      <c r="AL5" s="1"/>
    </row>
    <row r="6" spans="1:38" ht="13.5" thickBot="1">
      <c r="A6" s="1"/>
      <c r="B6" s="22"/>
      <c r="C6" s="17" t="s">
        <v>27</v>
      </c>
      <c r="D6" s="95">
        <v>8</v>
      </c>
      <c r="E6" s="35" t="s">
        <v>40</v>
      </c>
      <c r="F6" s="13">
        <f>D3+F4</f>
        <v>7</v>
      </c>
      <c r="G6" s="22"/>
      <c r="H6" s="1"/>
      <c r="I6" s="1"/>
      <c r="J6" s="22"/>
      <c r="K6" s="1"/>
      <c r="L6" s="1"/>
      <c r="M6" s="1"/>
      <c r="N6" s="1"/>
      <c r="O6" s="1"/>
      <c r="P6" s="1"/>
      <c r="Q6" s="1"/>
      <c r="R6" s="1"/>
      <c r="S6" s="55"/>
      <c r="T6" s="58" t="s">
        <v>4</v>
      </c>
      <c r="U6" s="56" t="s">
        <v>56</v>
      </c>
      <c r="V6" s="59" t="s">
        <v>57</v>
      </c>
      <c r="W6" s="57" t="s">
        <v>4</v>
      </c>
      <c r="X6" s="1"/>
      <c r="Y6" s="1"/>
      <c r="Z6" s="1"/>
      <c r="AA6" s="1"/>
      <c r="AB6" s="1"/>
      <c r="AC6" s="1"/>
      <c r="AD6" s="1"/>
      <c r="AE6" s="1"/>
      <c r="AF6" s="1"/>
      <c r="AG6" s="1"/>
      <c r="AH6" s="1"/>
      <c r="AI6" s="1"/>
      <c r="AJ6" s="1"/>
      <c r="AK6" s="1"/>
      <c r="AL6" s="1"/>
    </row>
    <row r="7" spans="1:38" ht="13.5" thickBot="1">
      <c r="A7" s="1"/>
      <c r="B7" s="22"/>
      <c r="C7" s="96" t="s">
        <v>28</v>
      </c>
      <c r="D7" s="40">
        <v>6</v>
      </c>
      <c r="E7" s="38" t="s">
        <v>41</v>
      </c>
      <c r="F7" s="63"/>
      <c r="G7" s="22"/>
      <c r="H7" s="6"/>
      <c r="I7" s="8" t="s">
        <v>0</v>
      </c>
      <c r="J7" s="8" t="s">
        <v>1</v>
      </c>
      <c r="K7" s="1"/>
      <c r="L7" s="1"/>
      <c r="M7" s="1"/>
      <c r="N7" s="1"/>
      <c r="O7" s="1"/>
      <c r="P7" s="1"/>
      <c r="Q7" s="1"/>
      <c r="R7" s="1"/>
      <c r="S7" s="2" t="s">
        <v>46</v>
      </c>
      <c r="T7" s="60">
        <v>4</v>
      </c>
      <c r="U7" s="22">
        <v>1</v>
      </c>
      <c r="V7" s="61">
        <v>7</v>
      </c>
      <c r="W7" s="3">
        <v>3</v>
      </c>
      <c r="X7" s="1"/>
      <c r="Y7" s="1"/>
      <c r="Z7" s="1"/>
      <c r="AA7" s="1"/>
      <c r="AB7" s="1"/>
      <c r="AC7" s="1"/>
      <c r="AD7" s="1"/>
      <c r="AE7" s="1"/>
      <c r="AF7" s="1"/>
      <c r="AG7" s="1"/>
      <c r="AH7" s="1"/>
      <c r="AI7" s="1"/>
      <c r="AJ7" s="1"/>
      <c r="AK7" s="1"/>
      <c r="AL7" s="1"/>
    </row>
    <row r="8" spans="1:38" ht="13.5" thickBot="1">
      <c r="A8" s="1"/>
      <c r="B8" s="22"/>
      <c r="C8" s="15" t="s">
        <v>151</v>
      </c>
      <c r="D8" s="41">
        <v>8</v>
      </c>
      <c r="E8" s="39" t="s">
        <v>42</v>
      </c>
      <c r="F8" s="23"/>
      <c r="G8" s="23"/>
      <c r="H8" s="3" t="s">
        <v>7</v>
      </c>
      <c r="I8" s="1">
        <f>MIN(C$15:C$1011)</f>
        <v>0</v>
      </c>
      <c r="J8" s="1">
        <f>MIN(D$15:D$1011)</f>
        <v>1</v>
      </c>
      <c r="K8" s="1"/>
      <c r="L8" s="1"/>
      <c r="M8" s="1"/>
      <c r="N8" s="1"/>
      <c r="O8" s="1"/>
      <c r="P8" s="1"/>
      <c r="Q8" s="1"/>
      <c r="R8" s="1"/>
      <c r="S8" s="2" t="s">
        <v>48</v>
      </c>
      <c r="T8" s="60">
        <v>4</v>
      </c>
      <c r="U8" s="22">
        <v>1</v>
      </c>
      <c r="V8" s="61">
        <v>7</v>
      </c>
      <c r="W8" s="3">
        <v>3</v>
      </c>
      <c r="X8" s="1"/>
      <c r="Y8" s="1"/>
      <c r="Z8" s="1"/>
      <c r="AA8" s="1"/>
      <c r="AB8" s="1"/>
      <c r="AC8" s="1"/>
      <c r="AD8" s="1"/>
      <c r="AE8" s="1"/>
      <c r="AF8" s="1"/>
      <c r="AG8" s="1"/>
      <c r="AH8" s="1"/>
      <c r="AI8" s="1"/>
      <c r="AJ8" s="1"/>
      <c r="AK8" s="1"/>
      <c r="AL8" s="1"/>
    </row>
    <row r="9" spans="1:38" ht="12.75">
      <c r="A9" s="1"/>
      <c r="B9" s="22"/>
      <c r="C9" s="112" t="s">
        <v>5</v>
      </c>
      <c r="D9" s="113"/>
      <c r="E9" s="37"/>
      <c r="F9" s="1"/>
      <c r="G9" s="23"/>
      <c r="H9" s="3" t="s">
        <v>8</v>
      </c>
      <c r="I9" s="1">
        <f>MAX(C$15:C$1011)</f>
        <v>0</v>
      </c>
      <c r="J9" s="1">
        <f>MAX(D$15:D$1011)</f>
        <v>9</v>
      </c>
      <c r="K9" s="1"/>
      <c r="L9" s="1"/>
      <c r="M9" s="1"/>
      <c r="N9" s="1"/>
      <c r="O9" s="1"/>
      <c r="P9" s="1"/>
      <c r="Q9" s="1"/>
      <c r="R9" s="1"/>
      <c r="S9" s="2" t="s">
        <v>47</v>
      </c>
      <c r="T9" s="60">
        <v>4</v>
      </c>
      <c r="U9" s="22">
        <v>1</v>
      </c>
      <c r="V9" s="61">
        <v>7</v>
      </c>
      <c r="W9" s="3">
        <v>3</v>
      </c>
      <c r="X9" s="1"/>
      <c r="Y9" s="1"/>
      <c r="Z9" s="1"/>
      <c r="AA9" s="1"/>
      <c r="AB9" s="1"/>
      <c r="AC9" s="1"/>
      <c r="AD9" s="1"/>
      <c r="AE9" s="1"/>
      <c r="AF9" s="1"/>
      <c r="AG9" s="1"/>
      <c r="AH9" s="1"/>
      <c r="AI9" s="1"/>
      <c r="AJ9" s="1"/>
      <c r="AK9" s="1"/>
      <c r="AL9" s="1"/>
    </row>
    <row r="10" spans="1:38" ht="12.75">
      <c r="A10" s="1"/>
      <c r="B10" s="22"/>
      <c r="C10" s="16" t="s">
        <v>36</v>
      </c>
      <c r="D10" s="42">
        <f>COUNT(D$15:D$1012)</f>
        <v>11</v>
      </c>
      <c r="E10" s="37"/>
      <c r="F10" s="1"/>
      <c r="G10" s="1"/>
      <c r="H10" s="1"/>
      <c r="I10" s="1"/>
      <c r="J10" s="1"/>
      <c r="K10" s="1"/>
      <c r="L10" s="1"/>
      <c r="M10" s="1"/>
      <c r="N10" s="1"/>
      <c r="O10" s="1"/>
      <c r="P10" s="1"/>
      <c r="Q10" s="1"/>
      <c r="R10" s="1"/>
      <c r="S10" s="2" t="s">
        <v>49</v>
      </c>
      <c r="T10" s="60">
        <v>4</v>
      </c>
      <c r="U10" s="22">
        <v>1</v>
      </c>
      <c r="V10" s="61">
        <v>7</v>
      </c>
      <c r="W10" s="3">
        <v>3</v>
      </c>
      <c r="X10" s="1"/>
      <c r="Y10" s="1"/>
      <c r="Z10" s="1"/>
      <c r="AA10" s="1"/>
      <c r="AB10" s="1"/>
      <c r="AC10" s="1"/>
      <c r="AD10" s="1"/>
      <c r="AE10" s="1"/>
      <c r="AF10" s="1"/>
      <c r="AG10" s="1"/>
      <c r="AH10" s="1"/>
      <c r="AI10" s="1"/>
      <c r="AJ10" s="1"/>
      <c r="AK10" s="1"/>
      <c r="AL10" s="1"/>
    </row>
    <row r="11" spans="1:38" ht="12.75">
      <c r="A11" s="1"/>
      <c r="B11" s="22"/>
      <c r="C11" s="31" t="s">
        <v>4</v>
      </c>
      <c r="D11" s="43">
        <f>AVERAGE(D$15:D$1012)</f>
        <v>3</v>
      </c>
      <c r="E11" s="36"/>
      <c r="F11" s="1"/>
      <c r="G11" s="1"/>
      <c r="H11" s="1"/>
      <c r="I11" s="1"/>
      <c r="J11" s="1"/>
      <c r="K11" s="1"/>
      <c r="L11" s="1"/>
      <c r="M11" s="1"/>
      <c r="N11" s="1"/>
      <c r="O11" s="1"/>
      <c r="P11" s="1"/>
      <c r="Q11" s="1"/>
      <c r="R11" s="1"/>
      <c r="S11" s="2" t="s">
        <v>50</v>
      </c>
      <c r="T11" s="60">
        <v>4</v>
      </c>
      <c r="U11" s="22">
        <v>1</v>
      </c>
      <c r="V11" s="61">
        <v>7</v>
      </c>
      <c r="W11" s="3">
        <v>3</v>
      </c>
      <c r="X11" s="1"/>
      <c r="Y11" s="1"/>
      <c r="Z11" s="1"/>
      <c r="AA11" s="1"/>
      <c r="AB11" s="1"/>
      <c r="AC11" s="1"/>
      <c r="AD11" s="1"/>
      <c r="AE11" s="1"/>
      <c r="AF11" s="1"/>
      <c r="AG11" s="1"/>
      <c r="AH11" s="1"/>
      <c r="AI11" s="1"/>
      <c r="AJ11" s="1"/>
      <c r="AK11" s="1"/>
      <c r="AL11" s="1"/>
    </row>
    <row r="12" spans="1:38" ht="13.5" thickBot="1">
      <c r="A12" s="1"/>
      <c r="B12" s="7"/>
      <c r="C12" s="15" t="s">
        <v>2</v>
      </c>
      <c r="D12" s="44">
        <f>STDEV(D$15:D$1012)</f>
        <v>2.32379000772445</v>
      </c>
      <c r="E12" s="7"/>
      <c r="F12" s="22"/>
      <c r="G12" s="1"/>
      <c r="H12" s="1"/>
      <c r="I12" s="1"/>
      <c r="J12" s="1"/>
      <c r="K12" s="1"/>
      <c r="L12" s="1"/>
      <c r="M12" s="1"/>
      <c r="N12" s="1"/>
      <c r="O12" s="1"/>
      <c r="P12" s="1"/>
      <c r="Q12" s="1"/>
      <c r="R12" s="1"/>
      <c r="S12" s="2" t="s">
        <v>51</v>
      </c>
      <c r="T12" s="60">
        <v>4</v>
      </c>
      <c r="U12" s="22">
        <v>1</v>
      </c>
      <c r="V12" s="61">
        <v>7</v>
      </c>
      <c r="W12" s="3">
        <v>3</v>
      </c>
      <c r="X12" s="1"/>
      <c r="Y12" s="1"/>
      <c r="Z12" s="1"/>
      <c r="AA12" s="1"/>
      <c r="AB12" s="1"/>
      <c r="AC12" s="1"/>
      <c r="AD12" s="1"/>
      <c r="AE12" s="1"/>
      <c r="AF12" s="1"/>
      <c r="AG12" s="1"/>
      <c r="AH12" s="1"/>
      <c r="AI12" s="1"/>
      <c r="AJ12" s="1"/>
      <c r="AK12" s="1"/>
      <c r="AL12" s="1"/>
    </row>
    <row r="13" spans="1:38" ht="13.5" thickBot="1">
      <c r="A13" s="1"/>
      <c r="B13" s="32" t="s">
        <v>71</v>
      </c>
      <c r="C13" s="109" t="s">
        <v>75</v>
      </c>
      <c r="D13" s="109"/>
      <c r="E13" s="109"/>
      <c r="F13" s="2"/>
      <c r="G13" s="1"/>
      <c r="H13" s="1"/>
      <c r="I13" s="1"/>
      <c r="J13" s="1"/>
      <c r="K13" s="1"/>
      <c r="L13" s="1"/>
      <c r="M13" s="1"/>
      <c r="N13" s="1"/>
      <c r="O13" s="1"/>
      <c r="P13" s="1"/>
      <c r="Q13" s="1"/>
      <c r="R13" s="1"/>
      <c r="S13" s="2" t="s">
        <v>52</v>
      </c>
      <c r="T13" s="60">
        <v>4</v>
      </c>
      <c r="U13" s="22">
        <v>1</v>
      </c>
      <c r="V13" s="61">
        <v>7</v>
      </c>
      <c r="W13" s="3">
        <v>3</v>
      </c>
      <c r="X13" s="1"/>
      <c r="Y13" s="1"/>
      <c r="Z13" s="1"/>
      <c r="AA13" s="1"/>
      <c r="AB13" s="1"/>
      <c r="AC13" s="1"/>
      <c r="AD13" s="1"/>
      <c r="AE13" s="1"/>
      <c r="AF13" s="1"/>
      <c r="AG13" s="1"/>
      <c r="AH13" s="1"/>
      <c r="AI13" s="1"/>
      <c r="AJ13" s="1"/>
      <c r="AK13" s="1"/>
      <c r="AL13" s="1"/>
    </row>
    <row r="14" spans="1:38" ht="13.5" thickBot="1">
      <c r="A14" s="1"/>
      <c r="B14" s="74" t="s">
        <v>6</v>
      </c>
      <c r="C14" s="30" t="s">
        <v>63</v>
      </c>
      <c r="D14" s="30" t="s">
        <v>36</v>
      </c>
      <c r="E14" s="32" t="s">
        <v>29</v>
      </c>
      <c r="F14" s="1"/>
      <c r="G14" s="1"/>
      <c r="H14" s="1"/>
      <c r="I14" s="1"/>
      <c r="J14" s="1"/>
      <c r="K14" s="1"/>
      <c r="L14" s="1"/>
      <c r="M14" s="1"/>
      <c r="N14" s="1"/>
      <c r="O14" s="1"/>
      <c r="P14" s="1"/>
      <c r="Q14" s="1"/>
      <c r="R14" s="1"/>
      <c r="S14" s="2" t="s">
        <v>53</v>
      </c>
      <c r="T14" s="60">
        <v>4</v>
      </c>
      <c r="U14" s="22">
        <v>1</v>
      </c>
      <c r="V14" s="61">
        <v>7</v>
      </c>
      <c r="W14" s="3">
        <v>3</v>
      </c>
      <c r="X14" s="1"/>
      <c r="Y14" s="1"/>
      <c r="Z14" s="1"/>
      <c r="AA14" s="1"/>
      <c r="AB14" s="1"/>
      <c r="AC14" s="1"/>
      <c r="AD14" s="1"/>
      <c r="AE14" s="1"/>
      <c r="AF14" s="1"/>
      <c r="AG14" s="1"/>
      <c r="AH14" s="1"/>
      <c r="AI14" s="1"/>
      <c r="AJ14" s="1"/>
      <c r="AK14" s="1"/>
      <c r="AL14" s="1"/>
    </row>
    <row r="15" spans="1:38" ht="12.75">
      <c r="A15" s="1"/>
      <c r="B15" s="19">
        <v>1</v>
      </c>
      <c r="C15" s="27" t="s">
        <v>46</v>
      </c>
      <c r="D15" s="27">
        <v>5</v>
      </c>
      <c r="E15" s="25"/>
      <c r="F15" s="1"/>
      <c r="G15" s="1"/>
      <c r="H15" s="1"/>
      <c r="I15" s="1"/>
      <c r="J15" s="1"/>
      <c r="K15" s="1"/>
      <c r="L15" s="1"/>
      <c r="M15" s="1"/>
      <c r="N15" s="1"/>
      <c r="O15" s="1"/>
      <c r="P15" s="1"/>
      <c r="Q15" s="1"/>
      <c r="R15" s="1"/>
      <c r="S15" s="2"/>
      <c r="T15" s="22">
        <v>4</v>
      </c>
      <c r="U15" s="22">
        <v>1</v>
      </c>
      <c r="V15" s="22">
        <v>7</v>
      </c>
      <c r="W15" s="3">
        <v>3</v>
      </c>
      <c r="X15" s="1"/>
      <c r="Y15" s="1"/>
      <c r="Z15" s="1"/>
      <c r="AA15" s="1"/>
      <c r="AB15" s="1"/>
      <c r="AC15" s="1"/>
      <c r="AD15" s="1"/>
      <c r="AE15" s="1"/>
      <c r="AF15" s="1"/>
      <c r="AG15" s="1"/>
      <c r="AH15" s="1"/>
      <c r="AI15" s="1"/>
      <c r="AJ15" s="1"/>
      <c r="AK15" s="1"/>
      <c r="AL15" s="1"/>
    </row>
    <row r="16" spans="1:38" ht="12.75">
      <c r="A16" s="1"/>
      <c r="B16" s="20">
        <v>2</v>
      </c>
      <c r="C16" s="27" t="s">
        <v>48</v>
      </c>
      <c r="D16" s="27">
        <v>2</v>
      </c>
      <c r="E16" s="24" t="s">
        <v>59</v>
      </c>
      <c r="F16" s="1"/>
      <c r="G16" s="1"/>
      <c r="H16" s="1"/>
      <c r="I16" s="1"/>
      <c r="J16" s="1"/>
      <c r="K16" s="1"/>
      <c r="L16" s="1"/>
      <c r="M16" s="1"/>
      <c r="N16" s="1"/>
      <c r="O16" s="1"/>
      <c r="P16" s="1"/>
      <c r="Q16" s="1"/>
      <c r="R16" s="1"/>
      <c r="S16" s="2"/>
      <c r="T16" s="22">
        <v>4</v>
      </c>
      <c r="U16" s="22">
        <v>1</v>
      </c>
      <c r="V16" s="22">
        <v>7</v>
      </c>
      <c r="W16" s="3">
        <v>3</v>
      </c>
      <c r="X16" s="1"/>
      <c r="Y16" s="1"/>
      <c r="Z16" s="1"/>
      <c r="AA16" s="1"/>
      <c r="AB16" s="1"/>
      <c r="AC16" s="1"/>
      <c r="AD16" s="1"/>
      <c r="AE16" s="1"/>
      <c r="AF16" s="1"/>
      <c r="AG16" s="1"/>
      <c r="AH16" s="1"/>
      <c r="AI16" s="1"/>
      <c r="AJ16" s="1"/>
      <c r="AK16" s="1"/>
      <c r="AL16" s="1"/>
    </row>
    <row r="17" spans="1:38" ht="12.75">
      <c r="A17" s="1"/>
      <c r="B17" s="20">
        <v>3</v>
      </c>
      <c r="C17" s="27" t="s">
        <v>47</v>
      </c>
      <c r="D17" s="27">
        <v>3</v>
      </c>
      <c r="E17" s="24" t="s">
        <v>59</v>
      </c>
      <c r="F17" s="1"/>
      <c r="G17" s="1"/>
      <c r="H17" s="1"/>
      <c r="I17" s="1"/>
      <c r="J17" s="1"/>
      <c r="K17" s="1"/>
      <c r="L17" s="1"/>
      <c r="M17" s="1"/>
      <c r="N17" s="1"/>
      <c r="O17" s="1"/>
      <c r="P17" s="1"/>
      <c r="Q17" s="1"/>
      <c r="R17" s="1"/>
      <c r="S17" s="2"/>
      <c r="T17" s="22">
        <v>4</v>
      </c>
      <c r="U17" s="22">
        <v>1</v>
      </c>
      <c r="V17" s="22">
        <v>7</v>
      </c>
      <c r="W17" s="3">
        <v>3</v>
      </c>
      <c r="X17" s="1"/>
      <c r="Y17" s="1"/>
      <c r="Z17" s="1"/>
      <c r="AA17" s="1"/>
      <c r="AB17" s="1"/>
      <c r="AC17" s="1"/>
      <c r="AD17" s="1"/>
      <c r="AE17" s="1"/>
      <c r="AF17" s="1"/>
      <c r="AG17" s="1"/>
      <c r="AH17" s="1"/>
      <c r="AI17" s="1"/>
      <c r="AJ17" s="1"/>
      <c r="AK17" s="1"/>
      <c r="AL17" s="1"/>
    </row>
    <row r="18" spans="1:38" ht="12.75">
      <c r="A18" s="1"/>
      <c r="B18" s="20">
        <v>4</v>
      </c>
      <c r="C18" s="27" t="s">
        <v>49</v>
      </c>
      <c r="D18" s="27">
        <v>1</v>
      </c>
      <c r="E18" s="24" t="s">
        <v>59</v>
      </c>
      <c r="F18" s="1"/>
      <c r="G18" s="1"/>
      <c r="H18" s="1"/>
      <c r="I18" s="1"/>
      <c r="J18" s="1"/>
      <c r="K18" s="1"/>
      <c r="L18" s="1"/>
      <c r="M18" s="1"/>
      <c r="N18" s="1"/>
      <c r="O18" s="1"/>
      <c r="P18" s="1"/>
      <c r="Q18" s="1"/>
      <c r="R18" s="1"/>
      <c r="S18" s="2"/>
      <c r="T18" s="22"/>
      <c r="U18" s="22"/>
      <c r="V18" s="22"/>
      <c r="W18" s="3"/>
      <c r="X18" s="1"/>
      <c r="Y18" s="1"/>
      <c r="Z18" s="1"/>
      <c r="AA18" s="1"/>
      <c r="AB18" s="1"/>
      <c r="AC18" s="1"/>
      <c r="AD18" s="1"/>
      <c r="AE18" s="1"/>
      <c r="AF18" s="1"/>
      <c r="AG18" s="1"/>
      <c r="AH18" s="1"/>
      <c r="AI18" s="1"/>
      <c r="AJ18" s="1"/>
      <c r="AK18" s="1"/>
      <c r="AL18" s="1"/>
    </row>
    <row r="19" spans="1:38" ht="12.75">
      <c r="A19" s="1"/>
      <c r="B19" s="20">
        <v>5</v>
      </c>
      <c r="C19" s="27" t="s">
        <v>50</v>
      </c>
      <c r="D19" s="27">
        <v>3</v>
      </c>
      <c r="E19" s="24" t="s">
        <v>59</v>
      </c>
      <c r="F19" s="1"/>
      <c r="G19" s="1"/>
      <c r="H19" s="1"/>
      <c r="I19" s="1"/>
      <c r="J19" s="1"/>
      <c r="K19" s="1"/>
      <c r="L19" s="1"/>
      <c r="M19" s="1"/>
      <c r="N19" s="1"/>
      <c r="O19" s="1"/>
      <c r="P19" s="1"/>
      <c r="Q19" s="1"/>
      <c r="R19" s="1"/>
      <c r="S19" s="53"/>
      <c r="T19" s="23"/>
      <c r="U19" s="23"/>
      <c r="V19" s="23"/>
      <c r="W19" s="52"/>
      <c r="X19" s="1"/>
      <c r="Y19" s="1"/>
      <c r="Z19" s="1"/>
      <c r="AA19" s="1"/>
      <c r="AB19" s="1"/>
      <c r="AC19" s="1"/>
      <c r="AD19" s="1"/>
      <c r="AE19" s="1"/>
      <c r="AF19" s="1"/>
      <c r="AG19" s="1"/>
      <c r="AH19" s="1"/>
      <c r="AI19" s="1"/>
      <c r="AJ19" s="1"/>
      <c r="AK19" s="1"/>
      <c r="AL19" s="1"/>
    </row>
    <row r="20" spans="1:38" ht="12.75">
      <c r="A20" s="1"/>
      <c r="B20" s="20">
        <v>6</v>
      </c>
      <c r="C20" s="27" t="s">
        <v>51</v>
      </c>
      <c r="D20" s="27">
        <v>3</v>
      </c>
      <c r="E20" s="24" t="s">
        <v>59</v>
      </c>
      <c r="F20" s="1"/>
      <c r="G20" s="1"/>
      <c r="H20" s="1"/>
      <c r="I20" s="1"/>
      <c r="J20" s="1"/>
      <c r="K20" s="1"/>
      <c r="L20" s="1"/>
      <c r="M20" s="1"/>
      <c r="N20" s="1"/>
      <c r="O20" s="1"/>
      <c r="P20" s="1"/>
      <c r="Q20" s="1"/>
      <c r="R20" s="1"/>
      <c r="S20" s="53"/>
      <c r="T20" s="23"/>
      <c r="U20" s="23"/>
      <c r="V20" s="23"/>
      <c r="W20" s="52"/>
      <c r="X20" s="1"/>
      <c r="Y20" s="1"/>
      <c r="Z20" s="1"/>
      <c r="AA20" s="1"/>
      <c r="AB20" s="1"/>
      <c r="AC20" s="1"/>
      <c r="AD20" s="1"/>
      <c r="AE20" s="1"/>
      <c r="AF20" s="1"/>
      <c r="AG20" s="1"/>
      <c r="AH20" s="1"/>
      <c r="AI20" s="1"/>
      <c r="AJ20" s="1"/>
      <c r="AK20" s="1"/>
      <c r="AL20" s="1"/>
    </row>
    <row r="21" spans="1:38" ht="12.75">
      <c r="A21" s="1"/>
      <c r="B21" s="20">
        <v>7</v>
      </c>
      <c r="C21" s="27" t="s">
        <v>52</v>
      </c>
      <c r="D21" s="27">
        <v>3</v>
      </c>
      <c r="E21" s="24" t="s">
        <v>59</v>
      </c>
      <c r="F21" s="1"/>
      <c r="G21" s="1"/>
      <c r="H21" s="1"/>
      <c r="I21" s="1"/>
      <c r="J21" s="1"/>
      <c r="K21" s="1"/>
      <c r="L21" s="1"/>
      <c r="M21" s="1"/>
      <c r="N21" s="1"/>
      <c r="O21" s="1"/>
      <c r="P21" s="1"/>
      <c r="Q21" s="1"/>
      <c r="R21" s="1"/>
      <c r="S21" s="2"/>
      <c r="T21" s="22"/>
      <c r="U21" s="22"/>
      <c r="V21" s="22"/>
      <c r="W21" s="3"/>
      <c r="X21" s="1"/>
      <c r="Y21" s="1"/>
      <c r="Z21" s="1"/>
      <c r="AA21" s="1"/>
      <c r="AB21" s="1"/>
      <c r="AC21" s="1"/>
      <c r="AD21" s="1"/>
      <c r="AE21" s="1"/>
      <c r="AF21" s="1"/>
      <c r="AG21" s="1"/>
      <c r="AH21" s="1"/>
      <c r="AI21" s="1"/>
      <c r="AJ21" s="1"/>
      <c r="AK21" s="1"/>
      <c r="AL21" s="1"/>
    </row>
    <row r="22" spans="1:38" ht="12.75">
      <c r="A22" s="1"/>
      <c r="B22" s="20">
        <v>8</v>
      </c>
      <c r="C22" s="27" t="s">
        <v>53</v>
      </c>
      <c r="D22" s="27">
        <v>1</v>
      </c>
      <c r="E22" s="24" t="s">
        <v>59</v>
      </c>
      <c r="F22" s="1"/>
      <c r="G22" s="1"/>
      <c r="H22" s="1"/>
      <c r="I22" s="1"/>
      <c r="J22" s="1"/>
      <c r="K22" s="1"/>
      <c r="L22" s="1"/>
      <c r="M22" s="1"/>
      <c r="N22" s="1"/>
      <c r="O22" s="1"/>
      <c r="P22" s="1"/>
      <c r="Q22" s="1"/>
      <c r="R22" s="1"/>
      <c r="S22" s="2"/>
      <c r="T22" s="22"/>
      <c r="U22" s="22"/>
      <c r="V22" s="22"/>
      <c r="W22" s="3"/>
      <c r="X22" s="1"/>
      <c r="Y22" s="1"/>
      <c r="Z22" s="1"/>
      <c r="AA22" s="1"/>
      <c r="AB22" s="1"/>
      <c r="AC22" s="1"/>
      <c r="AD22" s="1"/>
      <c r="AE22" s="1"/>
      <c r="AF22" s="1"/>
      <c r="AG22" s="1"/>
      <c r="AH22" s="1"/>
      <c r="AI22" s="1"/>
      <c r="AJ22" s="1"/>
      <c r="AK22" s="1"/>
      <c r="AL22" s="1"/>
    </row>
    <row r="23" spans="1:38" ht="12.75">
      <c r="A23" s="1"/>
      <c r="B23" s="20">
        <v>9</v>
      </c>
      <c r="C23" s="27" t="s">
        <v>64</v>
      </c>
      <c r="D23" s="27">
        <v>2</v>
      </c>
      <c r="E23" s="24" t="s">
        <v>59</v>
      </c>
      <c r="F23" s="1"/>
      <c r="G23" s="1"/>
      <c r="H23" s="1"/>
      <c r="I23" s="1"/>
      <c r="J23" s="1"/>
      <c r="K23" s="1"/>
      <c r="L23" s="1"/>
      <c r="M23" s="1"/>
      <c r="N23" s="1"/>
      <c r="O23" s="1"/>
      <c r="P23" s="1"/>
      <c r="Q23" s="1"/>
      <c r="R23" s="1"/>
      <c r="S23" s="2"/>
      <c r="T23" s="22"/>
      <c r="U23" s="22"/>
      <c r="V23" s="22"/>
      <c r="W23" s="3"/>
      <c r="X23" s="1"/>
      <c r="Y23" s="1"/>
      <c r="Z23" s="1"/>
      <c r="AA23" s="1"/>
      <c r="AB23" s="1"/>
      <c r="AC23" s="1"/>
      <c r="AD23" s="1"/>
      <c r="AE23" s="1"/>
      <c r="AF23" s="1"/>
      <c r="AG23" s="1"/>
      <c r="AH23" s="1"/>
      <c r="AI23" s="1"/>
      <c r="AJ23" s="1"/>
      <c r="AK23" s="1"/>
      <c r="AL23" s="1"/>
    </row>
    <row r="24" spans="1:38" ht="12.75">
      <c r="A24" s="1"/>
      <c r="B24" s="20">
        <v>10</v>
      </c>
      <c r="C24" s="27" t="s">
        <v>65</v>
      </c>
      <c r="D24" s="27">
        <v>1</v>
      </c>
      <c r="E24" s="24" t="s">
        <v>59</v>
      </c>
      <c r="F24" s="1"/>
      <c r="G24" s="1"/>
      <c r="H24" s="1"/>
      <c r="I24" s="1"/>
      <c r="J24" s="1"/>
      <c r="K24" s="1"/>
      <c r="L24" s="1"/>
      <c r="M24" s="1"/>
      <c r="N24" s="1"/>
      <c r="O24" s="1"/>
      <c r="P24" s="1"/>
      <c r="Q24" s="1"/>
      <c r="R24" s="1"/>
      <c r="S24" s="2"/>
      <c r="T24" s="22"/>
      <c r="U24" s="22"/>
      <c r="V24" s="22"/>
      <c r="W24" s="3"/>
      <c r="X24" s="1"/>
      <c r="Y24" s="1"/>
      <c r="Z24" s="1"/>
      <c r="AA24" s="1"/>
      <c r="AB24" s="1"/>
      <c r="AC24" s="1"/>
      <c r="AD24" s="1"/>
      <c r="AE24" s="1"/>
      <c r="AF24" s="1"/>
      <c r="AG24" s="1"/>
      <c r="AH24" s="1"/>
      <c r="AI24" s="1"/>
      <c r="AJ24" s="1"/>
      <c r="AK24" s="1"/>
      <c r="AL24" s="1"/>
    </row>
    <row r="25" spans="1:38" ht="12.75">
      <c r="A25" s="1"/>
      <c r="B25" s="20">
        <v>11</v>
      </c>
      <c r="C25" s="47" t="s">
        <v>66</v>
      </c>
      <c r="D25" s="47">
        <v>9</v>
      </c>
      <c r="E25" s="48" t="s">
        <v>61</v>
      </c>
      <c r="F25" s="1"/>
      <c r="G25" s="1"/>
      <c r="H25" s="1"/>
      <c r="I25" s="1"/>
      <c r="J25" s="1"/>
      <c r="K25" s="1"/>
      <c r="L25" s="1"/>
      <c r="M25" s="1"/>
      <c r="N25" s="1"/>
      <c r="O25" s="1"/>
      <c r="P25" s="1"/>
      <c r="Q25" s="1"/>
      <c r="R25" s="1"/>
      <c r="S25" s="2"/>
      <c r="T25" s="22"/>
      <c r="U25" s="22"/>
      <c r="V25" s="22"/>
      <c r="W25" s="3"/>
      <c r="X25" s="1"/>
      <c r="Y25" s="1"/>
      <c r="Z25" s="1"/>
      <c r="AA25" s="1"/>
      <c r="AB25" s="1"/>
      <c r="AC25" s="1"/>
      <c r="AD25" s="1"/>
      <c r="AE25" s="1"/>
      <c r="AF25" s="1"/>
      <c r="AG25" s="1"/>
      <c r="AH25" s="1"/>
      <c r="AI25" s="1"/>
      <c r="AJ25" s="1"/>
      <c r="AK25" s="1"/>
      <c r="AL25" s="1"/>
    </row>
    <row r="26" spans="1:38" ht="12.75">
      <c r="A26" s="1"/>
      <c r="B26" s="20"/>
      <c r="C26" s="27"/>
      <c r="D26" s="27"/>
      <c r="E26" s="24"/>
      <c r="F26" s="1"/>
      <c r="G26" s="1"/>
      <c r="H26" s="1"/>
      <c r="I26" s="1"/>
      <c r="J26" s="1"/>
      <c r="K26" s="1"/>
      <c r="L26" s="1"/>
      <c r="M26" s="1"/>
      <c r="N26" s="1"/>
      <c r="O26" s="1"/>
      <c r="P26" s="1"/>
      <c r="Q26" s="1"/>
      <c r="R26" s="1"/>
      <c r="S26" s="2"/>
      <c r="T26" s="22"/>
      <c r="U26" s="22"/>
      <c r="V26" s="22"/>
      <c r="W26" s="3"/>
      <c r="X26" s="1"/>
      <c r="Y26" s="1"/>
      <c r="Z26" s="1"/>
      <c r="AA26" s="1"/>
      <c r="AB26" s="1"/>
      <c r="AC26" s="1"/>
      <c r="AD26" s="1"/>
      <c r="AE26" s="1"/>
      <c r="AF26" s="1"/>
      <c r="AG26" s="1"/>
      <c r="AH26" s="1"/>
      <c r="AI26" s="1"/>
      <c r="AJ26" s="1"/>
      <c r="AK26" s="1"/>
      <c r="AL26" s="1"/>
    </row>
    <row r="27" spans="1:38" ht="12.75">
      <c r="A27" s="1"/>
      <c r="B27" s="20"/>
      <c r="C27" s="27"/>
      <c r="D27" s="27"/>
      <c r="E27" s="24"/>
      <c r="F27" s="1"/>
      <c r="G27" s="1"/>
      <c r="H27" s="1"/>
      <c r="I27" s="1"/>
      <c r="J27" s="1"/>
      <c r="K27" s="1"/>
      <c r="L27" s="1"/>
      <c r="M27" s="1"/>
      <c r="N27" s="1"/>
      <c r="O27" s="1"/>
      <c r="P27" s="1"/>
      <c r="Q27" s="1"/>
      <c r="R27" s="1"/>
      <c r="S27" s="2"/>
      <c r="T27" s="22"/>
      <c r="U27" s="22"/>
      <c r="V27" s="22"/>
      <c r="W27" s="3"/>
      <c r="X27" s="1"/>
      <c r="Y27" s="1"/>
      <c r="Z27" s="1"/>
      <c r="AA27" s="1"/>
      <c r="AB27" s="1"/>
      <c r="AC27" s="1"/>
      <c r="AD27" s="1"/>
      <c r="AE27" s="1"/>
      <c r="AF27" s="1"/>
      <c r="AG27" s="1"/>
      <c r="AH27" s="1"/>
      <c r="AI27" s="1"/>
      <c r="AJ27" s="1"/>
      <c r="AK27" s="1"/>
      <c r="AL27" s="1"/>
    </row>
    <row r="28" spans="1:38" ht="12.75">
      <c r="A28" s="1"/>
      <c r="B28" s="20"/>
      <c r="C28" s="27"/>
      <c r="D28" s="27"/>
      <c r="E28" s="24"/>
      <c r="F28" s="1"/>
      <c r="G28" s="1"/>
      <c r="H28" s="1"/>
      <c r="I28" s="1"/>
      <c r="J28" s="1"/>
      <c r="K28" s="1"/>
      <c r="L28" s="1"/>
      <c r="M28" s="1"/>
      <c r="N28" s="1"/>
      <c r="O28" s="1"/>
      <c r="P28" s="1"/>
      <c r="Q28" s="1"/>
      <c r="R28" s="1"/>
      <c r="S28" s="2"/>
      <c r="T28" s="22"/>
      <c r="U28" s="22"/>
      <c r="V28" s="22"/>
      <c r="W28" s="3"/>
      <c r="X28" s="1"/>
      <c r="Y28" s="1"/>
      <c r="Z28" s="1"/>
      <c r="AA28" s="1"/>
      <c r="AB28" s="1"/>
      <c r="AC28" s="1"/>
      <c r="AD28" s="1"/>
      <c r="AE28" s="1"/>
      <c r="AF28" s="1"/>
      <c r="AG28" s="1"/>
      <c r="AH28" s="1"/>
      <c r="AI28" s="1"/>
      <c r="AJ28" s="1"/>
      <c r="AK28" s="1"/>
      <c r="AL28" s="1"/>
    </row>
    <row r="29" spans="1:38" ht="12.75">
      <c r="A29" s="1"/>
      <c r="B29" s="20"/>
      <c r="C29" s="27"/>
      <c r="D29" s="27"/>
      <c r="E29" s="24"/>
      <c r="F29" s="1"/>
      <c r="G29" s="1"/>
      <c r="H29" s="1"/>
      <c r="I29" s="1"/>
      <c r="J29" s="1"/>
      <c r="K29" s="1"/>
      <c r="L29" s="1"/>
      <c r="M29" s="1"/>
      <c r="N29" s="1"/>
      <c r="O29" s="1"/>
      <c r="P29" s="1"/>
      <c r="Q29" s="1"/>
      <c r="R29" s="1"/>
      <c r="S29" s="2"/>
      <c r="T29" s="22"/>
      <c r="U29" s="22"/>
      <c r="V29" s="22"/>
      <c r="W29" s="3"/>
      <c r="X29" s="1"/>
      <c r="Y29" s="1"/>
      <c r="Z29" s="1"/>
      <c r="AA29" s="1"/>
      <c r="AB29" s="1"/>
      <c r="AC29" s="1"/>
      <c r="AD29" s="1"/>
      <c r="AE29" s="1"/>
      <c r="AF29" s="1"/>
      <c r="AG29" s="1"/>
      <c r="AH29" s="1"/>
      <c r="AI29" s="1"/>
      <c r="AJ29" s="1"/>
      <c r="AK29" s="1"/>
      <c r="AL29" s="1"/>
    </row>
    <row r="30" spans="1:38" ht="12.75">
      <c r="A30" s="1"/>
      <c r="B30" s="20"/>
      <c r="C30" s="27"/>
      <c r="D30" s="27"/>
      <c r="E30" s="24"/>
      <c r="F30" s="1"/>
      <c r="G30" s="1"/>
      <c r="H30" s="1"/>
      <c r="I30" s="1"/>
      <c r="J30" s="1"/>
      <c r="K30" s="1"/>
      <c r="L30" s="1"/>
      <c r="M30" s="1"/>
      <c r="N30" s="1"/>
      <c r="O30" s="1"/>
      <c r="P30" s="1"/>
      <c r="Q30" s="1"/>
      <c r="R30" s="1"/>
      <c r="S30" s="2"/>
      <c r="T30" s="23"/>
      <c r="U30" s="23"/>
      <c r="V30" s="23"/>
      <c r="W30" s="3"/>
      <c r="X30" s="1"/>
      <c r="Y30" s="1"/>
      <c r="Z30" s="1"/>
      <c r="AA30" s="1"/>
      <c r="AB30" s="1"/>
      <c r="AC30" s="1"/>
      <c r="AD30" s="1"/>
      <c r="AE30" s="1"/>
      <c r="AF30" s="1"/>
      <c r="AG30" s="1"/>
      <c r="AH30" s="1"/>
      <c r="AI30" s="1"/>
      <c r="AJ30" s="1"/>
      <c r="AK30" s="1"/>
      <c r="AL30" s="1"/>
    </row>
    <row r="31" spans="1:38" ht="12.75">
      <c r="A31" s="1"/>
      <c r="B31" s="20"/>
      <c r="C31" s="27"/>
      <c r="D31" s="27"/>
      <c r="E31" s="24"/>
      <c r="F31" s="1"/>
      <c r="G31" s="1"/>
      <c r="H31" s="1"/>
      <c r="I31" s="1"/>
      <c r="J31" s="1"/>
      <c r="K31" s="1"/>
      <c r="L31" s="1"/>
      <c r="M31" s="1"/>
      <c r="N31" s="1"/>
      <c r="O31" s="1"/>
      <c r="P31" s="1"/>
      <c r="Q31" s="1"/>
      <c r="R31" s="1"/>
      <c r="S31" s="2"/>
      <c r="T31" s="23"/>
      <c r="U31" s="23"/>
      <c r="V31" s="23"/>
      <c r="W31" s="3"/>
      <c r="X31" s="1"/>
      <c r="Y31" s="1"/>
      <c r="Z31" s="1"/>
      <c r="AA31" s="1"/>
      <c r="AB31" s="1"/>
      <c r="AC31" s="1"/>
      <c r="AD31" s="1"/>
      <c r="AE31" s="1"/>
      <c r="AF31" s="1"/>
      <c r="AG31" s="1"/>
      <c r="AH31" s="1"/>
      <c r="AI31" s="1"/>
      <c r="AJ31" s="1"/>
      <c r="AK31" s="1"/>
      <c r="AL31" s="1"/>
    </row>
    <row r="32" spans="1:38" ht="12.75">
      <c r="A32" s="1"/>
      <c r="B32" s="20"/>
      <c r="C32" s="27"/>
      <c r="D32" s="27"/>
      <c r="E32" s="24"/>
      <c r="F32" s="1"/>
      <c r="G32" s="1"/>
      <c r="H32" s="1"/>
      <c r="I32" s="1"/>
      <c r="J32" s="1"/>
      <c r="K32" s="1"/>
      <c r="L32" s="1"/>
      <c r="M32" s="1"/>
      <c r="N32" s="1"/>
      <c r="O32" s="1"/>
      <c r="P32" s="1"/>
      <c r="Q32" s="1"/>
      <c r="R32" s="1"/>
      <c r="S32" s="2"/>
      <c r="T32" s="22"/>
      <c r="U32" s="22"/>
      <c r="V32" s="22"/>
      <c r="W32" s="3"/>
      <c r="X32" s="1"/>
      <c r="Y32" s="1"/>
      <c r="Z32" s="1"/>
      <c r="AA32" s="1"/>
      <c r="AB32" s="1"/>
      <c r="AC32" s="1"/>
      <c r="AD32" s="1"/>
      <c r="AE32" s="1"/>
      <c r="AF32" s="1"/>
      <c r="AG32" s="1"/>
      <c r="AH32" s="1"/>
      <c r="AI32" s="1"/>
      <c r="AJ32" s="1"/>
      <c r="AK32" s="1"/>
      <c r="AL32" s="1"/>
    </row>
    <row r="33" spans="1:38" ht="12.75">
      <c r="A33" s="1"/>
      <c r="B33" s="20"/>
      <c r="C33" s="27"/>
      <c r="D33" s="27"/>
      <c r="E33" s="24"/>
      <c r="F33" s="1"/>
      <c r="G33" s="1"/>
      <c r="H33" s="1"/>
      <c r="I33" s="1"/>
      <c r="J33" s="1"/>
      <c r="K33" s="1"/>
      <c r="L33" s="1"/>
      <c r="M33" s="1"/>
      <c r="N33" s="1"/>
      <c r="O33" s="1"/>
      <c r="P33" s="1"/>
      <c r="Q33" s="1"/>
      <c r="R33" s="1"/>
      <c r="S33" s="2"/>
      <c r="T33" s="22"/>
      <c r="U33" s="22"/>
      <c r="V33" s="22"/>
      <c r="W33" s="3"/>
      <c r="X33" s="1"/>
      <c r="Y33" s="1"/>
      <c r="Z33" s="1"/>
      <c r="AA33" s="1"/>
      <c r="AB33" s="1"/>
      <c r="AC33" s="1"/>
      <c r="AD33" s="1"/>
      <c r="AE33" s="1"/>
      <c r="AF33" s="1"/>
      <c r="AG33" s="1"/>
      <c r="AH33" s="1"/>
      <c r="AI33" s="1"/>
      <c r="AJ33" s="1"/>
      <c r="AK33" s="1"/>
      <c r="AL33" s="1"/>
    </row>
    <row r="34" spans="1:38" ht="12.75">
      <c r="A34" s="1"/>
      <c r="B34" s="20"/>
      <c r="C34" s="27"/>
      <c r="D34" s="27"/>
      <c r="E34" s="24"/>
      <c r="F34" s="1"/>
      <c r="G34" s="1"/>
      <c r="H34" s="1"/>
      <c r="I34" s="1"/>
      <c r="J34" s="1"/>
      <c r="K34" s="1"/>
      <c r="L34" s="1"/>
      <c r="M34" s="1"/>
      <c r="N34" s="1"/>
      <c r="O34" s="1"/>
      <c r="P34" s="1"/>
      <c r="Q34" s="1"/>
      <c r="R34" s="1"/>
      <c r="S34" s="2"/>
      <c r="T34" s="22"/>
      <c r="U34" s="22"/>
      <c r="V34" s="22"/>
      <c r="W34" s="3"/>
      <c r="X34" s="1"/>
      <c r="Y34" s="1"/>
      <c r="Z34" s="1"/>
      <c r="AA34" s="1"/>
      <c r="AB34" s="1"/>
      <c r="AC34" s="1"/>
      <c r="AD34" s="1"/>
      <c r="AE34" s="1"/>
      <c r="AF34" s="1"/>
      <c r="AG34" s="1"/>
      <c r="AH34" s="1"/>
      <c r="AI34" s="1"/>
      <c r="AJ34" s="1"/>
      <c r="AK34" s="1"/>
      <c r="AL34" s="1"/>
    </row>
    <row r="35" spans="1:38" ht="12.75">
      <c r="A35" s="1"/>
      <c r="B35" s="20"/>
      <c r="C35" s="27"/>
      <c r="D35" s="27"/>
      <c r="E35" s="24"/>
      <c r="F35" s="1"/>
      <c r="G35" s="1"/>
      <c r="H35" s="1"/>
      <c r="I35" s="1"/>
      <c r="J35" s="1"/>
      <c r="K35" s="1"/>
      <c r="L35" s="1"/>
      <c r="M35" s="1"/>
      <c r="N35" s="1"/>
      <c r="O35" s="1"/>
      <c r="P35" s="1"/>
      <c r="Q35" s="1"/>
      <c r="R35" s="1"/>
      <c r="S35" s="2"/>
      <c r="T35" s="22"/>
      <c r="U35" s="22"/>
      <c r="V35" s="22"/>
      <c r="W35" s="3"/>
      <c r="X35" s="1"/>
      <c r="Y35" s="1"/>
      <c r="Z35" s="1"/>
      <c r="AA35" s="1"/>
      <c r="AB35" s="1"/>
      <c r="AC35" s="1"/>
      <c r="AD35" s="1"/>
      <c r="AE35" s="1"/>
      <c r="AF35" s="1"/>
      <c r="AG35" s="1"/>
      <c r="AH35" s="1"/>
      <c r="AI35" s="1"/>
      <c r="AJ35" s="1"/>
      <c r="AK35" s="1"/>
      <c r="AL35" s="1"/>
    </row>
    <row r="36" spans="1:38" ht="12.75">
      <c r="A36" s="1"/>
      <c r="B36" s="20"/>
      <c r="C36" s="27"/>
      <c r="D36" s="27"/>
      <c r="E36" s="24"/>
      <c r="F36" s="1"/>
      <c r="G36" s="1"/>
      <c r="H36" s="1"/>
      <c r="I36" s="1"/>
      <c r="J36" s="1"/>
      <c r="K36" s="1"/>
      <c r="L36" s="1"/>
      <c r="M36" s="1"/>
      <c r="N36" s="1"/>
      <c r="O36" s="1"/>
      <c r="P36" s="1"/>
      <c r="Q36" s="1"/>
      <c r="R36" s="1"/>
      <c r="S36" s="2"/>
      <c r="T36" s="22"/>
      <c r="U36" s="22"/>
      <c r="V36" s="22"/>
      <c r="W36" s="3"/>
      <c r="X36" s="1"/>
      <c r="Y36" s="1"/>
      <c r="Z36" s="1"/>
      <c r="AA36" s="1"/>
      <c r="AB36" s="1"/>
      <c r="AC36" s="1"/>
      <c r="AD36" s="1"/>
      <c r="AE36" s="1"/>
      <c r="AF36" s="1"/>
      <c r="AG36" s="1"/>
      <c r="AH36" s="1"/>
      <c r="AI36" s="1"/>
      <c r="AJ36" s="1"/>
      <c r="AK36" s="1"/>
      <c r="AL36" s="1"/>
    </row>
    <row r="37" spans="1:38" ht="12.75">
      <c r="A37" s="1"/>
      <c r="B37" s="20"/>
      <c r="C37" s="27"/>
      <c r="D37" s="27"/>
      <c r="E37" s="24"/>
      <c r="F37" s="1"/>
      <c r="G37" s="1"/>
      <c r="H37" s="1"/>
      <c r="I37" s="1"/>
      <c r="J37" s="1"/>
      <c r="K37" s="1"/>
      <c r="L37" s="1"/>
      <c r="M37" s="1"/>
      <c r="N37" s="1"/>
      <c r="O37" s="1"/>
      <c r="P37" s="1"/>
      <c r="Q37" s="1"/>
      <c r="R37" s="1"/>
      <c r="S37" s="2"/>
      <c r="T37" s="22"/>
      <c r="U37" s="22"/>
      <c r="V37" s="22"/>
      <c r="W37" s="3"/>
      <c r="X37" s="1"/>
      <c r="Y37" s="1"/>
      <c r="Z37" s="1"/>
      <c r="AA37" s="1"/>
      <c r="AB37" s="1"/>
      <c r="AC37" s="1"/>
      <c r="AD37" s="1"/>
      <c r="AE37" s="1"/>
      <c r="AF37" s="1"/>
      <c r="AG37" s="1"/>
      <c r="AH37" s="1"/>
      <c r="AI37" s="1"/>
      <c r="AJ37" s="1"/>
      <c r="AK37" s="1"/>
      <c r="AL37" s="1"/>
    </row>
    <row r="38" spans="1:38" ht="12.75">
      <c r="A38" s="1"/>
      <c r="B38" s="20"/>
      <c r="C38" s="27"/>
      <c r="D38" s="27"/>
      <c r="E38" s="24"/>
      <c r="F38" s="1"/>
      <c r="G38" s="1"/>
      <c r="H38" s="1"/>
      <c r="I38" s="1"/>
      <c r="J38" s="1"/>
      <c r="K38" s="1"/>
      <c r="L38" s="1"/>
      <c r="M38" s="1"/>
      <c r="N38" s="1"/>
      <c r="O38" s="1"/>
      <c r="P38" s="1"/>
      <c r="Q38" s="1"/>
      <c r="R38" s="1"/>
      <c r="S38" s="2"/>
      <c r="T38" s="22"/>
      <c r="U38" s="22"/>
      <c r="V38" s="22"/>
      <c r="W38" s="3"/>
      <c r="X38" s="1"/>
      <c r="Y38" s="1"/>
      <c r="Z38" s="1"/>
      <c r="AA38" s="1"/>
      <c r="AB38" s="1"/>
      <c r="AC38" s="1"/>
      <c r="AD38" s="1"/>
      <c r="AE38" s="1"/>
      <c r="AF38" s="1"/>
      <c r="AG38" s="1"/>
      <c r="AH38" s="1"/>
      <c r="AI38" s="1"/>
      <c r="AJ38" s="1"/>
      <c r="AK38" s="1"/>
      <c r="AL38" s="1"/>
    </row>
    <row r="39" spans="1:38" ht="12.75">
      <c r="A39" s="1"/>
      <c r="B39" s="20"/>
      <c r="C39" s="27"/>
      <c r="D39" s="27"/>
      <c r="E39" s="24"/>
      <c r="F39" s="1"/>
      <c r="G39" s="1"/>
      <c r="H39" s="1"/>
      <c r="I39" s="1"/>
      <c r="J39" s="1"/>
      <c r="K39" s="1"/>
      <c r="L39" s="1"/>
      <c r="M39" s="1"/>
      <c r="N39" s="1"/>
      <c r="O39" s="1"/>
      <c r="P39" s="1"/>
      <c r="Q39" s="1"/>
      <c r="R39" s="1"/>
      <c r="S39" s="2"/>
      <c r="T39" s="22"/>
      <c r="U39" s="22"/>
      <c r="V39" s="22"/>
      <c r="W39" s="3"/>
      <c r="X39" s="1"/>
      <c r="Y39" s="1"/>
      <c r="Z39" s="1"/>
      <c r="AA39" s="1"/>
      <c r="AB39" s="1"/>
      <c r="AC39" s="1"/>
      <c r="AD39" s="1"/>
      <c r="AE39" s="1"/>
      <c r="AF39" s="1"/>
      <c r="AG39" s="1"/>
      <c r="AH39" s="1"/>
      <c r="AI39" s="1"/>
      <c r="AJ39" s="1"/>
      <c r="AK39" s="1"/>
      <c r="AL39" s="1"/>
    </row>
    <row r="40" spans="1:38" ht="12.75">
      <c r="A40" s="1"/>
      <c r="B40" s="20"/>
      <c r="C40" s="27"/>
      <c r="D40" s="27"/>
      <c r="E40" s="24"/>
      <c r="F40" s="1"/>
      <c r="G40" s="1"/>
      <c r="H40" s="1"/>
      <c r="I40" s="1"/>
      <c r="J40" s="1"/>
      <c r="K40" s="1"/>
      <c r="L40" s="1"/>
      <c r="M40" s="1"/>
      <c r="N40" s="1"/>
      <c r="O40" s="1"/>
      <c r="P40" s="1"/>
      <c r="Q40" s="1"/>
      <c r="R40" s="1"/>
      <c r="S40" s="2"/>
      <c r="T40" s="22"/>
      <c r="U40" s="22"/>
      <c r="V40" s="22"/>
      <c r="W40" s="3"/>
      <c r="X40" s="1"/>
      <c r="Y40" s="1"/>
      <c r="Z40" s="1"/>
      <c r="AA40" s="1"/>
      <c r="AB40" s="1"/>
      <c r="AC40" s="1"/>
      <c r="AD40" s="1"/>
      <c r="AE40" s="1"/>
      <c r="AF40" s="1"/>
      <c r="AG40" s="1"/>
      <c r="AH40" s="1"/>
      <c r="AI40" s="1"/>
      <c r="AJ40" s="1"/>
      <c r="AK40" s="1"/>
      <c r="AL40" s="1"/>
    </row>
    <row r="41" spans="1:38" ht="12.75">
      <c r="A41" s="1"/>
      <c r="B41" s="20"/>
      <c r="C41" s="27"/>
      <c r="D41" s="27"/>
      <c r="E41" s="24"/>
      <c r="F41" s="1"/>
      <c r="G41" s="1"/>
      <c r="H41" s="1"/>
      <c r="I41" s="1"/>
      <c r="J41" s="1"/>
      <c r="K41" s="1"/>
      <c r="L41" s="1"/>
      <c r="M41" s="1"/>
      <c r="N41" s="1"/>
      <c r="O41" s="1"/>
      <c r="P41" s="1"/>
      <c r="Q41" s="1"/>
      <c r="R41" s="1"/>
      <c r="S41" s="2"/>
      <c r="T41" s="22"/>
      <c r="U41" s="22"/>
      <c r="V41" s="22"/>
      <c r="W41" s="3"/>
      <c r="X41" s="1"/>
      <c r="Y41" s="1"/>
      <c r="Z41" s="1"/>
      <c r="AA41" s="1"/>
      <c r="AB41" s="1"/>
      <c r="AC41" s="1"/>
      <c r="AD41" s="1"/>
      <c r="AE41" s="1"/>
      <c r="AF41" s="1"/>
      <c r="AG41" s="1"/>
      <c r="AH41" s="1"/>
      <c r="AI41" s="1"/>
      <c r="AJ41" s="1"/>
      <c r="AK41" s="1"/>
      <c r="AL41" s="1"/>
    </row>
    <row r="42" spans="1:38" ht="12.75">
      <c r="A42" s="1"/>
      <c r="B42" s="20"/>
      <c r="C42" s="27"/>
      <c r="D42" s="27"/>
      <c r="E42" s="24"/>
      <c r="F42" s="1"/>
      <c r="G42" s="1"/>
      <c r="H42" s="1"/>
      <c r="I42" s="1"/>
      <c r="J42" s="1"/>
      <c r="K42" s="1"/>
      <c r="L42" s="1"/>
      <c r="M42" s="1"/>
      <c r="N42" s="1"/>
      <c r="O42" s="1"/>
      <c r="P42" s="1"/>
      <c r="Q42" s="1"/>
      <c r="R42" s="1"/>
      <c r="S42" s="2"/>
      <c r="T42" s="22"/>
      <c r="U42" s="22"/>
      <c r="V42" s="22"/>
      <c r="W42" s="3"/>
      <c r="X42" s="1"/>
      <c r="Y42" s="1"/>
      <c r="Z42" s="1"/>
      <c r="AA42" s="1"/>
      <c r="AB42" s="1"/>
      <c r="AC42" s="1"/>
      <c r="AD42" s="1"/>
      <c r="AE42" s="1"/>
      <c r="AF42" s="1"/>
      <c r="AG42" s="1"/>
      <c r="AH42" s="1"/>
      <c r="AI42" s="1"/>
      <c r="AJ42" s="1"/>
      <c r="AK42" s="1"/>
      <c r="AL42" s="1"/>
    </row>
    <row r="43" spans="1:38" ht="12.75">
      <c r="A43" s="1"/>
      <c r="B43" s="20"/>
      <c r="C43" s="27"/>
      <c r="D43" s="27"/>
      <c r="E43" s="24"/>
      <c r="F43" s="1"/>
      <c r="G43" s="1"/>
      <c r="H43" s="1"/>
      <c r="I43" s="1"/>
      <c r="J43" s="1"/>
      <c r="K43" s="1"/>
      <c r="L43" s="1"/>
      <c r="M43" s="1"/>
      <c r="N43" s="1"/>
      <c r="O43" s="1"/>
      <c r="P43" s="1"/>
      <c r="Q43" s="1"/>
      <c r="R43" s="1"/>
      <c r="S43" s="2"/>
      <c r="T43" s="22"/>
      <c r="U43" s="22"/>
      <c r="V43" s="22"/>
      <c r="W43" s="3"/>
      <c r="X43" s="1"/>
      <c r="Y43" s="1"/>
      <c r="Z43" s="1"/>
      <c r="AA43" s="1"/>
      <c r="AB43" s="1"/>
      <c r="AC43" s="1"/>
      <c r="AD43" s="1"/>
      <c r="AE43" s="1"/>
      <c r="AF43" s="1"/>
      <c r="AG43" s="1"/>
      <c r="AH43" s="1"/>
      <c r="AI43" s="1"/>
      <c r="AJ43" s="1"/>
      <c r="AK43" s="1"/>
      <c r="AL43" s="1"/>
    </row>
    <row r="44" spans="1:38" ht="12.75">
      <c r="A44" s="1"/>
      <c r="B44" s="20"/>
      <c r="C44" s="27"/>
      <c r="D44" s="27"/>
      <c r="E44" s="24"/>
      <c r="F44" s="1"/>
      <c r="G44" s="1"/>
      <c r="H44" s="1"/>
      <c r="I44" s="1"/>
      <c r="J44" s="1"/>
      <c r="K44" s="1"/>
      <c r="L44" s="1"/>
      <c r="M44" s="1"/>
      <c r="N44" s="1"/>
      <c r="O44" s="1"/>
      <c r="P44" s="1"/>
      <c r="Q44" s="1"/>
      <c r="R44" s="1"/>
      <c r="S44" s="2"/>
      <c r="T44" s="22"/>
      <c r="U44" s="22"/>
      <c r="V44" s="22"/>
      <c r="W44" s="3"/>
      <c r="X44" s="1"/>
      <c r="Y44" s="1"/>
      <c r="Z44" s="1"/>
      <c r="AA44" s="1"/>
      <c r="AB44" s="1"/>
      <c r="AC44" s="1"/>
      <c r="AD44" s="1"/>
      <c r="AE44" s="1"/>
      <c r="AF44" s="1"/>
      <c r="AG44" s="1"/>
      <c r="AH44" s="1"/>
      <c r="AI44" s="1"/>
      <c r="AJ44" s="1"/>
      <c r="AK44" s="1"/>
      <c r="AL44" s="1"/>
    </row>
    <row r="45" spans="1:38" ht="12.75">
      <c r="A45" s="1"/>
      <c r="B45" s="20"/>
      <c r="C45" s="27"/>
      <c r="D45" s="27"/>
      <c r="E45" s="24"/>
      <c r="F45" s="1"/>
      <c r="G45" s="1"/>
      <c r="H45" s="1"/>
      <c r="I45" s="1"/>
      <c r="J45" s="1"/>
      <c r="K45" s="1"/>
      <c r="L45" s="1"/>
      <c r="M45" s="1"/>
      <c r="N45" s="1"/>
      <c r="O45" s="1"/>
      <c r="P45" s="1"/>
      <c r="Q45" s="1"/>
      <c r="R45" s="1"/>
      <c r="S45" s="2"/>
      <c r="T45" s="22"/>
      <c r="U45" s="22"/>
      <c r="V45" s="22"/>
      <c r="W45" s="3"/>
      <c r="X45" s="1"/>
      <c r="Y45" s="1"/>
      <c r="Z45" s="1"/>
      <c r="AA45" s="1"/>
      <c r="AB45" s="1"/>
      <c r="AC45" s="1"/>
      <c r="AD45" s="1"/>
      <c r="AE45" s="1"/>
      <c r="AF45" s="1"/>
      <c r="AG45" s="1"/>
      <c r="AH45" s="1"/>
      <c r="AI45" s="1"/>
      <c r="AJ45" s="1"/>
      <c r="AK45" s="1"/>
      <c r="AL45" s="1"/>
    </row>
    <row r="46" spans="1:38" ht="12.75">
      <c r="A46" s="1"/>
      <c r="B46" s="20"/>
      <c r="C46" s="27"/>
      <c r="D46" s="27"/>
      <c r="E46" s="24"/>
      <c r="F46" s="1"/>
      <c r="G46" s="1"/>
      <c r="H46" s="1"/>
      <c r="I46" s="1"/>
      <c r="J46" s="1"/>
      <c r="K46" s="1"/>
      <c r="L46" s="1"/>
      <c r="M46" s="1"/>
      <c r="N46" s="1"/>
      <c r="O46" s="1"/>
      <c r="P46" s="1"/>
      <c r="Q46" s="1"/>
      <c r="R46" s="1"/>
      <c r="S46" s="2"/>
      <c r="T46" s="22"/>
      <c r="U46" s="22"/>
      <c r="V46" s="22"/>
      <c r="W46" s="3"/>
      <c r="X46" s="1"/>
      <c r="Y46" s="1"/>
      <c r="Z46" s="1"/>
      <c r="AA46" s="1"/>
      <c r="AB46" s="1"/>
      <c r="AC46" s="1"/>
      <c r="AD46" s="1"/>
      <c r="AE46" s="1"/>
      <c r="AF46" s="1"/>
      <c r="AG46" s="1"/>
      <c r="AH46" s="1"/>
      <c r="AI46" s="1"/>
      <c r="AJ46" s="1"/>
      <c r="AK46" s="1"/>
      <c r="AL46" s="1"/>
    </row>
    <row r="47" spans="1:38" ht="12.75">
      <c r="A47" s="1"/>
      <c r="B47" s="20"/>
      <c r="C47" s="27"/>
      <c r="D47" s="27"/>
      <c r="E47" s="24"/>
      <c r="F47" s="1"/>
      <c r="G47" s="1"/>
      <c r="H47" s="1"/>
      <c r="I47" s="1"/>
      <c r="J47" s="1"/>
      <c r="K47" s="1"/>
      <c r="L47" s="1"/>
      <c r="M47" s="1"/>
      <c r="N47" s="1"/>
      <c r="O47" s="1"/>
      <c r="P47" s="1"/>
      <c r="Q47" s="1"/>
      <c r="R47" s="1"/>
      <c r="S47" s="2"/>
      <c r="T47" s="22"/>
      <c r="U47" s="22"/>
      <c r="V47" s="22"/>
      <c r="W47" s="3"/>
      <c r="X47" s="1"/>
      <c r="Y47" s="1"/>
      <c r="Z47" s="1"/>
      <c r="AA47" s="1"/>
      <c r="AB47" s="1"/>
      <c r="AC47" s="1"/>
      <c r="AD47" s="1"/>
      <c r="AE47" s="1"/>
      <c r="AF47" s="1"/>
      <c r="AG47" s="1"/>
      <c r="AH47" s="1"/>
      <c r="AI47" s="1"/>
      <c r="AJ47" s="1"/>
      <c r="AK47" s="1"/>
      <c r="AL47" s="1"/>
    </row>
    <row r="48" spans="1:38" ht="12.75">
      <c r="A48" s="1"/>
      <c r="B48" s="20"/>
      <c r="C48" s="27"/>
      <c r="D48" s="27"/>
      <c r="E48" s="24"/>
      <c r="F48" s="1"/>
      <c r="G48" s="1"/>
      <c r="H48" s="1"/>
      <c r="I48" s="1"/>
      <c r="J48" s="1"/>
      <c r="K48" s="1"/>
      <c r="L48" s="1"/>
      <c r="M48" s="1"/>
      <c r="N48" s="1"/>
      <c r="O48" s="1"/>
      <c r="P48" s="1"/>
      <c r="Q48" s="1"/>
      <c r="R48" s="1"/>
      <c r="S48" s="2"/>
      <c r="T48" s="22"/>
      <c r="U48" s="22"/>
      <c r="V48" s="22"/>
      <c r="W48" s="3"/>
      <c r="X48" s="1"/>
      <c r="Y48" s="1"/>
      <c r="Z48" s="1"/>
      <c r="AA48" s="1"/>
      <c r="AB48" s="1"/>
      <c r="AC48" s="1"/>
      <c r="AD48" s="1"/>
      <c r="AE48" s="1"/>
      <c r="AF48" s="1"/>
      <c r="AG48" s="1"/>
      <c r="AH48" s="1"/>
      <c r="AI48" s="1"/>
      <c r="AJ48" s="1"/>
      <c r="AK48" s="1"/>
      <c r="AL48" s="1"/>
    </row>
    <row r="49" spans="1:38" ht="12.75">
      <c r="A49" s="1"/>
      <c r="B49" s="20"/>
      <c r="C49" s="27"/>
      <c r="D49" s="27"/>
      <c r="E49" s="24"/>
      <c r="F49" s="1"/>
      <c r="G49" s="1"/>
      <c r="H49" s="1"/>
      <c r="I49" s="1"/>
      <c r="J49" s="1"/>
      <c r="K49" s="1"/>
      <c r="L49" s="1"/>
      <c r="M49" s="1"/>
      <c r="N49" s="1"/>
      <c r="O49" s="1"/>
      <c r="P49" s="1"/>
      <c r="Q49" s="1"/>
      <c r="R49" s="1"/>
      <c r="S49" s="2"/>
      <c r="T49" s="22"/>
      <c r="U49" s="22"/>
      <c r="V49" s="22"/>
      <c r="W49" s="3"/>
      <c r="X49" s="1"/>
      <c r="Y49" s="1"/>
      <c r="Z49" s="1"/>
      <c r="AA49" s="1"/>
      <c r="AB49" s="1"/>
      <c r="AC49" s="1"/>
      <c r="AD49" s="1"/>
      <c r="AE49" s="1"/>
      <c r="AF49" s="1"/>
      <c r="AG49" s="1"/>
      <c r="AH49" s="1"/>
      <c r="AI49" s="1"/>
      <c r="AJ49" s="1"/>
      <c r="AK49" s="1"/>
      <c r="AL49" s="1"/>
    </row>
    <row r="50" spans="1:38" ht="12.75">
      <c r="A50" s="1"/>
      <c r="B50" s="20"/>
      <c r="C50" s="27"/>
      <c r="D50" s="27"/>
      <c r="E50" s="24"/>
      <c r="F50" s="1"/>
      <c r="G50" s="1"/>
      <c r="H50" s="1"/>
      <c r="I50" s="1"/>
      <c r="J50" s="1"/>
      <c r="K50" s="1"/>
      <c r="L50" s="1"/>
      <c r="M50" s="1"/>
      <c r="N50" s="1"/>
      <c r="O50" s="1"/>
      <c r="P50" s="1"/>
      <c r="Q50" s="1"/>
      <c r="R50" s="1"/>
      <c r="S50" s="2"/>
      <c r="T50" s="22"/>
      <c r="U50" s="22"/>
      <c r="V50" s="22"/>
      <c r="W50" s="3"/>
      <c r="X50" s="1"/>
      <c r="Y50" s="1"/>
      <c r="Z50" s="1"/>
      <c r="AA50" s="1"/>
      <c r="AB50" s="1"/>
      <c r="AC50" s="1"/>
      <c r="AD50" s="1"/>
      <c r="AE50" s="1"/>
      <c r="AF50" s="1"/>
      <c r="AG50" s="1"/>
      <c r="AH50" s="1"/>
      <c r="AI50" s="1"/>
      <c r="AJ50" s="1"/>
      <c r="AK50" s="1"/>
      <c r="AL50" s="1"/>
    </row>
    <row r="51" spans="1:38" ht="12.75">
      <c r="A51" s="1"/>
      <c r="B51" s="20"/>
      <c r="C51" s="27"/>
      <c r="D51" s="27"/>
      <c r="E51" s="24"/>
      <c r="F51" s="1"/>
      <c r="G51" s="1"/>
      <c r="H51" s="1"/>
      <c r="I51" s="1"/>
      <c r="J51" s="1"/>
      <c r="K51" s="1"/>
      <c r="L51" s="1"/>
      <c r="M51" s="1"/>
      <c r="N51" s="1"/>
      <c r="O51" s="1"/>
      <c r="P51" s="1"/>
      <c r="Q51" s="1"/>
      <c r="R51" s="1"/>
      <c r="S51" s="2"/>
      <c r="T51" s="22"/>
      <c r="U51" s="22"/>
      <c r="V51" s="22"/>
      <c r="W51" s="3"/>
      <c r="X51" s="1"/>
      <c r="Y51" s="1"/>
      <c r="Z51" s="1"/>
      <c r="AA51" s="1"/>
      <c r="AB51" s="1"/>
      <c r="AC51" s="1"/>
      <c r="AD51" s="1"/>
      <c r="AE51" s="1"/>
      <c r="AF51" s="1"/>
      <c r="AG51" s="1"/>
      <c r="AH51" s="1"/>
      <c r="AI51" s="1"/>
      <c r="AJ51" s="1"/>
      <c r="AK51" s="1"/>
      <c r="AL51" s="1"/>
    </row>
    <row r="52" spans="1:38" ht="12.75">
      <c r="A52" s="1"/>
      <c r="B52" s="20"/>
      <c r="C52" s="27"/>
      <c r="D52" s="27"/>
      <c r="E52" s="24"/>
      <c r="F52" s="1"/>
      <c r="G52" s="1"/>
      <c r="H52" s="1"/>
      <c r="I52" s="1"/>
      <c r="J52" s="1"/>
      <c r="K52" s="1"/>
      <c r="L52" s="1"/>
      <c r="M52" s="1"/>
      <c r="N52" s="1"/>
      <c r="O52" s="1"/>
      <c r="P52" s="1"/>
      <c r="Q52" s="1"/>
      <c r="R52" s="1"/>
      <c r="S52" s="2"/>
      <c r="T52" s="22"/>
      <c r="U52" s="22"/>
      <c r="V52" s="22"/>
      <c r="W52" s="3"/>
      <c r="X52" s="1"/>
      <c r="Y52" s="1"/>
      <c r="Z52" s="1"/>
      <c r="AA52" s="1"/>
      <c r="AB52" s="1"/>
      <c r="AC52" s="1"/>
      <c r="AD52" s="1"/>
      <c r="AE52" s="1"/>
      <c r="AF52" s="1"/>
      <c r="AG52" s="1"/>
      <c r="AH52" s="1"/>
      <c r="AI52" s="1"/>
      <c r="AJ52" s="1"/>
      <c r="AK52" s="1"/>
      <c r="AL52" s="1"/>
    </row>
    <row r="53" spans="1:38" ht="12.75">
      <c r="A53" s="1"/>
      <c r="B53" s="20"/>
      <c r="C53" s="27"/>
      <c r="D53" s="27"/>
      <c r="E53" s="24"/>
      <c r="F53" s="1"/>
      <c r="G53" s="1"/>
      <c r="H53" s="1"/>
      <c r="I53" s="1"/>
      <c r="J53" s="1"/>
      <c r="K53" s="1"/>
      <c r="L53" s="1"/>
      <c r="M53" s="1"/>
      <c r="N53" s="1"/>
      <c r="O53" s="1"/>
      <c r="P53" s="1"/>
      <c r="Q53" s="1"/>
      <c r="R53" s="1"/>
      <c r="S53" s="2"/>
      <c r="T53" s="22"/>
      <c r="U53" s="22"/>
      <c r="V53" s="22"/>
      <c r="W53" s="3"/>
      <c r="X53" s="1"/>
      <c r="Y53" s="1"/>
      <c r="Z53" s="1"/>
      <c r="AA53" s="1"/>
      <c r="AB53" s="1"/>
      <c r="AC53" s="1"/>
      <c r="AD53" s="1"/>
      <c r="AE53" s="1"/>
      <c r="AF53" s="1"/>
      <c r="AG53" s="1"/>
      <c r="AH53" s="1"/>
      <c r="AI53" s="1"/>
      <c r="AJ53" s="1"/>
      <c r="AK53" s="1"/>
      <c r="AL53" s="1"/>
    </row>
    <row r="54" spans="1:38" ht="12.75">
      <c r="A54" s="1"/>
      <c r="B54" s="20"/>
      <c r="C54" s="27"/>
      <c r="D54" s="27"/>
      <c r="E54" s="24"/>
      <c r="F54" s="1"/>
      <c r="G54" s="1"/>
      <c r="H54" s="1"/>
      <c r="I54" s="1"/>
      <c r="J54" s="1"/>
      <c r="K54" s="1"/>
      <c r="L54" s="1"/>
      <c r="M54" s="1"/>
      <c r="N54" s="1"/>
      <c r="O54" s="1"/>
      <c r="P54" s="1"/>
      <c r="Q54" s="1"/>
      <c r="R54" s="1"/>
      <c r="S54" s="2"/>
      <c r="T54" s="22"/>
      <c r="U54" s="22"/>
      <c r="V54" s="22"/>
      <c r="W54" s="3"/>
      <c r="X54" s="1"/>
      <c r="Y54" s="1"/>
      <c r="Z54" s="1"/>
      <c r="AA54" s="1"/>
      <c r="AB54" s="1"/>
      <c r="AC54" s="1"/>
      <c r="AD54" s="1"/>
      <c r="AE54" s="1"/>
      <c r="AF54" s="1"/>
      <c r="AG54" s="1"/>
      <c r="AH54" s="1"/>
      <c r="AI54" s="1"/>
      <c r="AJ54" s="1"/>
      <c r="AK54" s="1"/>
      <c r="AL54" s="1"/>
    </row>
    <row r="55" spans="1:38" ht="12.75">
      <c r="A55" s="1"/>
      <c r="B55" s="20"/>
      <c r="C55" s="27"/>
      <c r="D55" s="27"/>
      <c r="E55" s="24"/>
      <c r="F55" s="1"/>
      <c r="G55" s="1"/>
      <c r="H55" s="1"/>
      <c r="I55" s="1"/>
      <c r="J55" s="1"/>
      <c r="K55" s="1"/>
      <c r="L55" s="1"/>
      <c r="M55" s="1"/>
      <c r="N55" s="1"/>
      <c r="O55" s="1"/>
      <c r="P55" s="1"/>
      <c r="Q55" s="1"/>
      <c r="R55" s="1"/>
      <c r="S55" s="2"/>
      <c r="T55" s="22"/>
      <c r="U55" s="22"/>
      <c r="V55" s="22"/>
      <c r="W55" s="3"/>
      <c r="X55" s="1"/>
      <c r="Y55" s="1"/>
      <c r="Z55" s="1"/>
      <c r="AA55" s="1"/>
      <c r="AB55" s="1"/>
      <c r="AC55" s="1"/>
      <c r="AD55" s="1"/>
      <c r="AE55" s="1"/>
      <c r="AF55" s="1"/>
      <c r="AG55" s="1"/>
      <c r="AH55" s="1"/>
      <c r="AI55" s="1"/>
      <c r="AJ55" s="1"/>
      <c r="AK55" s="1"/>
      <c r="AL55" s="1"/>
    </row>
    <row r="56" spans="1:38" ht="12.75">
      <c r="A56" s="1"/>
      <c r="B56" s="20"/>
      <c r="C56" s="27"/>
      <c r="D56" s="27"/>
      <c r="E56" s="24"/>
      <c r="F56" s="1"/>
      <c r="G56" s="1"/>
      <c r="H56" s="1"/>
      <c r="I56" s="1"/>
      <c r="J56" s="1"/>
      <c r="K56" s="1"/>
      <c r="L56" s="1"/>
      <c r="M56" s="1"/>
      <c r="N56" s="1"/>
      <c r="O56" s="1"/>
      <c r="P56" s="1"/>
      <c r="Q56" s="1"/>
      <c r="R56" s="1"/>
      <c r="S56" s="2"/>
      <c r="T56" s="22"/>
      <c r="U56" s="22"/>
      <c r="V56" s="22"/>
      <c r="W56" s="3"/>
      <c r="X56" s="1"/>
      <c r="Y56" s="1"/>
      <c r="Z56" s="1"/>
      <c r="AA56" s="1"/>
      <c r="AB56" s="1"/>
      <c r="AC56" s="1"/>
      <c r="AD56" s="1"/>
      <c r="AE56" s="1"/>
      <c r="AF56" s="1"/>
      <c r="AG56" s="1"/>
      <c r="AH56" s="1"/>
      <c r="AI56" s="1"/>
      <c r="AJ56" s="1"/>
      <c r="AK56" s="1"/>
      <c r="AL56" s="1"/>
    </row>
    <row r="57" spans="1:38" ht="12.75">
      <c r="A57" s="1"/>
      <c r="B57" s="20"/>
      <c r="C57" s="27"/>
      <c r="D57" s="27"/>
      <c r="E57" s="24"/>
      <c r="F57" s="1"/>
      <c r="G57" s="1"/>
      <c r="H57" s="1"/>
      <c r="I57" s="1"/>
      <c r="J57" s="1"/>
      <c r="K57" s="1"/>
      <c r="L57" s="1"/>
      <c r="M57" s="1"/>
      <c r="N57" s="1"/>
      <c r="O57" s="1"/>
      <c r="P57" s="1"/>
      <c r="Q57" s="1"/>
      <c r="R57" s="1"/>
      <c r="S57" s="2"/>
      <c r="T57" s="22"/>
      <c r="U57" s="22"/>
      <c r="V57" s="22"/>
      <c r="W57" s="3"/>
      <c r="X57" s="1"/>
      <c r="Y57" s="1"/>
      <c r="Z57" s="1"/>
      <c r="AA57" s="1"/>
      <c r="AB57" s="1"/>
      <c r="AC57" s="1"/>
      <c r="AD57" s="1"/>
      <c r="AE57" s="1"/>
      <c r="AF57" s="1"/>
      <c r="AG57" s="1"/>
      <c r="AH57" s="1"/>
      <c r="AI57" s="1"/>
      <c r="AJ57" s="1"/>
      <c r="AK57" s="1"/>
      <c r="AL57" s="1"/>
    </row>
    <row r="58" spans="1:38" ht="12.75">
      <c r="A58" s="1"/>
      <c r="B58" s="20"/>
      <c r="C58" s="27"/>
      <c r="D58" s="27"/>
      <c r="E58" s="24"/>
      <c r="F58" s="1"/>
      <c r="G58" s="1"/>
      <c r="H58" s="1"/>
      <c r="I58" s="1"/>
      <c r="J58" s="1"/>
      <c r="K58" s="1"/>
      <c r="L58" s="1"/>
      <c r="M58" s="1"/>
      <c r="N58" s="1"/>
      <c r="O58" s="1"/>
      <c r="P58" s="1"/>
      <c r="Q58" s="1"/>
      <c r="R58" s="1"/>
      <c r="S58" s="2"/>
      <c r="T58" s="22"/>
      <c r="U58" s="22"/>
      <c r="V58" s="22"/>
      <c r="W58" s="3"/>
      <c r="X58" s="1"/>
      <c r="Y58" s="1"/>
      <c r="Z58" s="1"/>
      <c r="AA58" s="1"/>
      <c r="AB58" s="1"/>
      <c r="AC58" s="1"/>
      <c r="AD58" s="1"/>
      <c r="AE58" s="1"/>
      <c r="AF58" s="1"/>
      <c r="AG58" s="1"/>
      <c r="AH58" s="1"/>
      <c r="AI58" s="1"/>
      <c r="AJ58" s="1"/>
      <c r="AK58" s="1"/>
      <c r="AL58" s="1"/>
    </row>
    <row r="59" spans="1:38" ht="12.75">
      <c r="A59" s="1"/>
      <c r="B59" s="20"/>
      <c r="C59" s="27"/>
      <c r="D59" s="27"/>
      <c r="E59" s="24"/>
      <c r="F59" s="1"/>
      <c r="G59" s="1"/>
      <c r="H59" s="1"/>
      <c r="I59" s="1"/>
      <c r="J59" s="1"/>
      <c r="K59" s="1"/>
      <c r="L59" s="1"/>
      <c r="M59" s="1"/>
      <c r="N59" s="1"/>
      <c r="O59" s="1"/>
      <c r="P59" s="1"/>
      <c r="Q59" s="1"/>
      <c r="R59" s="1"/>
      <c r="S59" s="2"/>
      <c r="T59" s="22"/>
      <c r="U59" s="22"/>
      <c r="V59" s="22"/>
      <c r="W59" s="3"/>
      <c r="X59" s="1"/>
      <c r="Y59" s="1"/>
      <c r="Z59" s="1"/>
      <c r="AA59" s="1"/>
      <c r="AB59" s="1"/>
      <c r="AC59" s="1"/>
      <c r="AD59" s="1"/>
      <c r="AE59" s="1"/>
      <c r="AF59" s="1"/>
      <c r="AG59" s="1"/>
      <c r="AH59" s="1"/>
      <c r="AI59" s="1"/>
      <c r="AJ59" s="1"/>
      <c r="AK59" s="1"/>
      <c r="AL59" s="1"/>
    </row>
    <row r="60" spans="1:38" ht="12.75">
      <c r="A60" s="1"/>
      <c r="B60" s="20"/>
      <c r="C60" s="27"/>
      <c r="D60" s="27"/>
      <c r="E60" s="24"/>
      <c r="F60" s="1"/>
      <c r="G60" s="1"/>
      <c r="H60" s="1"/>
      <c r="I60" s="1"/>
      <c r="J60" s="1"/>
      <c r="K60" s="1"/>
      <c r="L60" s="1"/>
      <c r="M60" s="1"/>
      <c r="N60" s="1"/>
      <c r="O60" s="1"/>
      <c r="P60" s="1"/>
      <c r="Q60" s="1"/>
      <c r="R60" s="1"/>
      <c r="S60" s="2"/>
      <c r="T60" s="22"/>
      <c r="U60" s="22"/>
      <c r="V60" s="22"/>
      <c r="W60" s="3"/>
      <c r="X60" s="1"/>
      <c r="Y60" s="1"/>
      <c r="Z60" s="1"/>
      <c r="AA60" s="1"/>
      <c r="AB60" s="1"/>
      <c r="AC60" s="1"/>
      <c r="AD60" s="1"/>
      <c r="AE60" s="1"/>
      <c r="AF60" s="1"/>
      <c r="AG60" s="1"/>
      <c r="AH60" s="1"/>
      <c r="AI60" s="1"/>
      <c r="AJ60" s="1"/>
      <c r="AK60" s="1"/>
      <c r="AL60" s="1"/>
    </row>
    <row r="61" spans="1:38" ht="12.75">
      <c r="A61" s="1"/>
      <c r="B61" s="20"/>
      <c r="C61" s="27"/>
      <c r="D61" s="27"/>
      <c r="E61" s="24"/>
      <c r="F61" s="1"/>
      <c r="G61" s="1"/>
      <c r="H61" s="1"/>
      <c r="I61" s="1"/>
      <c r="J61" s="1"/>
      <c r="K61" s="1"/>
      <c r="L61" s="1"/>
      <c r="M61" s="1"/>
      <c r="N61" s="1"/>
      <c r="O61" s="1"/>
      <c r="P61" s="1"/>
      <c r="Q61" s="1"/>
      <c r="R61" s="1"/>
      <c r="S61" s="2"/>
      <c r="T61" s="22"/>
      <c r="U61" s="22"/>
      <c r="V61" s="22"/>
      <c r="W61" s="3"/>
      <c r="X61" s="1"/>
      <c r="Y61" s="1"/>
      <c r="Z61" s="1"/>
      <c r="AA61" s="1"/>
      <c r="AB61" s="1"/>
      <c r="AC61" s="1"/>
      <c r="AD61" s="1"/>
      <c r="AE61" s="1"/>
      <c r="AF61" s="1"/>
      <c r="AG61" s="1"/>
      <c r="AH61" s="1"/>
      <c r="AI61" s="1"/>
      <c r="AJ61" s="1"/>
      <c r="AK61" s="1"/>
      <c r="AL61" s="1"/>
    </row>
    <row r="62" spans="1:38" ht="12.75">
      <c r="A62" s="1"/>
      <c r="B62" s="20"/>
      <c r="C62" s="27"/>
      <c r="D62" s="27"/>
      <c r="E62" s="24"/>
      <c r="F62" s="1"/>
      <c r="G62" s="1"/>
      <c r="H62" s="1"/>
      <c r="I62" s="1"/>
      <c r="J62" s="1"/>
      <c r="K62" s="1"/>
      <c r="L62" s="1"/>
      <c r="M62" s="1"/>
      <c r="N62" s="1"/>
      <c r="O62" s="1"/>
      <c r="P62" s="1"/>
      <c r="Q62" s="1"/>
      <c r="R62" s="1"/>
      <c r="S62" s="2"/>
      <c r="T62" s="22"/>
      <c r="U62" s="22"/>
      <c r="V62" s="22"/>
      <c r="W62" s="3"/>
      <c r="X62" s="1"/>
      <c r="Y62" s="1"/>
      <c r="Z62" s="1"/>
      <c r="AA62" s="1"/>
      <c r="AB62" s="1"/>
      <c r="AC62" s="1"/>
      <c r="AD62" s="1"/>
      <c r="AE62" s="1"/>
      <c r="AF62" s="1"/>
      <c r="AG62" s="1"/>
      <c r="AH62" s="1"/>
      <c r="AI62" s="1"/>
      <c r="AJ62" s="1"/>
      <c r="AK62" s="1"/>
      <c r="AL62" s="1"/>
    </row>
    <row r="63" spans="1:38" ht="12.75">
      <c r="A63" s="1"/>
      <c r="B63" s="20"/>
      <c r="C63" s="27"/>
      <c r="D63" s="27"/>
      <c r="E63" s="24"/>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2.75">
      <c r="A64" s="1"/>
      <c r="B64" s="20"/>
      <c r="C64" s="27"/>
      <c r="D64" s="27"/>
      <c r="E64" s="24"/>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2.75">
      <c r="A65" s="1"/>
      <c r="B65" s="20"/>
      <c r="C65" s="27"/>
      <c r="D65" s="27"/>
      <c r="E65" s="24"/>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2.75">
      <c r="A66" s="1"/>
      <c r="B66" s="20"/>
      <c r="C66" s="27"/>
      <c r="D66" s="27"/>
      <c r="E66" s="24"/>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2.75">
      <c r="A67" s="1"/>
      <c r="B67" s="20"/>
      <c r="C67" s="27"/>
      <c r="D67" s="27"/>
      <c r="E67" s="24"/>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2.75">
      <c r="A68" s="1"/>
      <c r="B68" s="20"/>
      <c r="C68" s="27"/>
      <c r="D68" s="27"/>
      <c r="E68" s="24"/>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2.75">
      <c r="A69" s="1"/>
      <c r="B69" s="20"/>
      <c r="C69" s="27"/>
      <c r="D69" s="27"/>
      <c r="E69" s="24"/>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2.75">
      <c r="A70" s="1"/>
      <c r="B70" s="20"/>
      <c r="C70" s="27"/>
      <c r="D70" s="27"/>
      <c r="E70" s="24"/>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2.75">
      <c r="A71" s="1"/>
      <c r="B71" s="20"/>
      <c r="C71" s="27"/>
      <c r="D71" s="27"/>
      <c r="E71" s="24"/>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2.75">
      <c r="A72" s="1"/>
      <c r="B72" s="20"/>
      <c r="C72" s="27"/>
      <c r="D72" s="27"/>
      <c r="E72" s="24"/>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2.75">
      <c r="A73" s="1"/>
      <c r="B73" s="20"/>
      <c r="C73" s="27"/>
      <c r="D73" s="27"/>
      <c r="E73" s="24"/>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2.75">
      <c r="A74" s="1"/>
      <c r="B74" s="20"/>
      <c r="C74" s="27"/>
      <c r="D74" s="27"/>
      <c r="E74" s="24"/>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2.75">
      <c r="A75" s="1"/>
      <c r="B75" s="20"/>
      <c r="C75" s="27"/>
      <c r="D75" s="27"/>
      <c r="E75" s="24"/>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2.75">
      <c r="A76" s="1"/>
      <c r="B76" s="20"/>
      <c r="C76" s="27"/>
      <c r="D76" s="27"/>
      <c r="E76" s="24"/>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2.75">
      <c r="A77" s="1"/>
      <c r="B77" s="20"/>
      <c r="C77" s="27"/>
      <c r="D77" s="27"/>
      <c r="E77" s="24"/>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2.75">
      <c r="A78" s="1"/>
      <c r="B78" s="20"/>
      <c r="C78" s="27"/>
      <c r="D78" s="27"/>
      <c r="E78" s="24"/>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2.75">
      <c r="A79" s="1"/>
      <c r="B79" s="20"/>
      <c r="C79" s="27"/>
      <c r="D79" s="27"/>
      <c r="E79" s="24"/>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2.75">
      <c r="A80" s="1"/>
      <c r="B80" s="20"/>
      <c r="C80" s="27"/>
      <c r="D80" s="27"/>
      <c r="E80" s="24"/>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2.75">
      <c r="A81" s="1"/>
      <c r="B81" s="20"/>
      <c r="C81" s="27"/>
      <c r="D81" s="27"/>
      <c r="E81" s="24"/>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2.75">
      <c r="A82" s="1"/>
      <c r="B82" s="20"/>
      <c r="C82" s="27"/>
      <c r="D82" s="27"/>
      <c r="E82" s="24"/>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2.75">
      <c r="A83" s="1"/>
      <c r="B83" s="20"/>
      <c r="C83" s="27"/>
      <c r="D83" s="27"/>
      <c r="E83" s="24"/>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2.75">
      <c r="A84" s="1"/>
      <c r="B84" s="20"/>
      <c r="C84" s="27"/>
      <c r="D84" s="27"/>
      <c r="E84" s="24"/>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2.75">
      <c r="A85" s="1"/>
      <c r="B85" s="20"/>
      <c r="C85" s="27"/>
      <c r="D85" s="27"/>
      <c r="E85" s="24"/>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2.75">
      <c r="A86" s="1"/>
      <c r="B86" s="20"/>
      <c r="C86" s="27"/>
      <c r="D86" s="27"/>
      <c r="E86" s="24"/>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2.75">
      <c r="A87" s="1"/>
      <c r="B87" s="20"/>
      <c r="C87" s="27"/>
      <c r="D87" s="27"/>
      <c r="E87" s="24"/>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2.75">
      <c r="A88" s="1"/>
      <c r="B88" s="20"/>
      <c r="C88" s="27"/>
      <c r="D88" s="27"/>
      <c r="E88" s="24"/>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2.75">
      <c r="A89" s="1"/>
      <c r="B89" s="20"/>
      <c r="C89" s="27"/>
      <c r="D89" s="27"/>
      <c r="E89" s="24"/>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2.75">
      <c r="A90" s="1"/>
      <c r="B90" s="20"/>
      <c r="C90" s="27"/>
      <c r="D90" s="27"/>
      <c r="E90" s="24"/>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2.75">
      <c r="A91" s="1"/>
      <c r="B91" s="20"/>
      <c r="C91" s="27"/>
      <c r="D91" s="27"/>
      <c r="E91" s="24"/>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2.75">
      <c r="A92" s="1"/>
      <c r="B92" s="20"/>
      <c r="C92" s="27"/>
      <c r="D92" s="27"/>
      <c r="E92" s="24"/>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2.75">
      <c r="A93" s="1"/>
      <c r="B93" s="20"/>
      <c r="C93" s="27"/>
      <c r="D93" s="27"/>
      <c r="E93" s="24"/>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2.75">
      <c r="A94" s="1"/>
      <c r="B94" s="20"/>
      <c r="C94" s="27"/>
      <c r="D94" s="27"/>
      <c r="E94" s="24"/>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2.75">
      <c r="A95" s="1"/>
      <c r="B95" s="20"/>
      <c r="C95" s="27"/>
      <c r="D95" s="27"/>
      <c r="E95" s="24"/>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2.75">
      <c r="A96" s="1"/>
      <c r="B96" s="20"/>
      <c r="C96" s="27"/>
      <c r="D96" s="27"/>
      <c r="E96" s="24"/>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2.75">
      <c r="A97" s="1"/>
      <c r="B97" s="20"/>
      <c r="C97" s="27"/>
      <c r="D97" s="27"/>
      <c r="E97" s="2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2.75">
      <c r="A98" s="1"/>
      <c r="B98" s="20"/>
      <c r="C98" s="27"/>
      <c r="D98" s="27"/>
      <c r="E98" s="24"/>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2.75">
      <c r="A99" s="1"/>
      <c r="B99" s="20"/>
      <c r="C99" s="27"/>
      <c r="D99" s="27"/>
      <c r="E99" s="24"/>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2.75">
      <c r="A100" s="1"/>
      <c r="B100" s="20"/>
      <c r="C100" s="27"/>
      <c r="D100" s="27"/>
      <c r="E100" s="24"/>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2.75">
      <c r="A101" s="1"/>
      <c r="B101" s="20"/>
      <c r="C101" s="27"/>
      <c r="D101" s="27"/>
      <c r="E101" s="24"/>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2.75">
      <c r="A102" s="1"/>
      <c r="B102" s="20"/>
      <c r="C102" s="27"/>
      <c r="D102" s="27"/>
      <c r="E102" s="24"/>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2.75">
      <c r="A103" s="1"/>
      <c r="B103" s="20"/>
      <c r="C103" s="27"/>
      <c r="D103" s="27"/>
      <c r="E103" s="24"/>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2.75">
      <c r="A104" s="1"/>
      <c r="B104" s="20"/>
      <c r="C104" s="27"/>
      <c r="D104" s="27"/>
      <c r="E104" s="24"/>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2.75">
      <c r="A105" s="1"/>
      <c r="B105" s="20"/>
      <c r="C105" s="27"/>
      <c r="D105" s="27"/>
      <c r="E105" s="24"/>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2.75">
      <c r="A106" s="1"/>
      <c r="B106" s="20"/>
      <c r="C106" s="27"/>
      <c r="D106" s="27"/>
      <c r="E106" s="24"/>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2.75">
      <c r="A107" s="1"/>
      <c r="B107" s="20"/>
      <c r="C107" s="27"/>
      <c r="D107" s="27"/>
      <c r="E107" s="24"/>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2.75">
      <c r="A108" s="1"/>
      <c r="B108" s="20"/>
      <c r="C108" s="27"/>
      <c r="D108" s="27"/>
      <c r="E108" s="24"/>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2.75">
      <c r="A109" s="1"/>
      <c r="B109" s="20"/>
      <c r="C109" s="27"/>
      <c r="D109" s="27"/>
      <c r="E109" s="24"/>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2.75">
      <c r="A110" s="1"/>
      <c r="B110" s="20"/>
      <c r="C110" s="27"/>
      <c r="D110" s="27"/>
      <c r="E110" s="24"/>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2.75">
      <c r="A111" s="1"/>
      <c r="B111" s="20"/>
      <c r="C111" s="27"/>
      <c r="D111" s="27"/>
      <c r="E111" s="24"/>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2.75">
      <c r="A112" s="1"/>
      <c r="B112" s="20"/>
      <c r="C112" s="27"/>
      <c r="D112" s="27"/>
      <c r="E112" s="24"/>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2.75">
      <c r="A113" s="1"/>
      <c r="B113" s="20"/>
      <c r="C113" s="27"/>
      <c r="D113" s="27"/>
      <c r="E113" s="24"/>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2.75">
      <c r="A114" s="1"/>
      <c r="B114" s="20"/>
      <c r="C114" s="27"/>
      <c r="D114" s="27"/>
      <c r="E114" s="24"/>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2.75">
      <c r="A115" s="1"/>
      <c r="B115" s="20"/>
      <c r="C115" s="27"/>
      <c r="D115" s="27"/>
      <c r="E115" s="24"/>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2.75">
      <c r="A116" s="1"/>
      <c r="B116" s="20"/>
      <c r="C116" s="27"/>
      <c r="D116" s="27"/>
      <c r="E116" s="2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2.75">
      <c r="A117" s="1"/>
      <c r="B117" s="20"/>
      <c r="C117" s="27"/>
      <c r="D117" s="27"/>
      <c r="E117" s="24"/>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2.75">
      <c r="A118" s="1"/>
      <c r="B118" s="20"/>
      <c r="C118" s="27"/>
      <c r="D118" s="27"/>
      <c r="E118" s="24"/>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2.75">
      <c r="A119" s="1"/>
      <c r="B119" s="20"/>
      <c r="C119" s="27"/>
      <c r="D119" s="27"/>
      <c r="E119" s="24"/>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2.75">
      <c r="A120" s="1"/>
      <c r="B120" s="20"/>
      <c r="C120" s="27"/>
      <c r="D120" s="27"/>
      <c r="E120" s="24"/>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2.75">
      <c r="A121" s="1"/>
      <c r="B121" s="20"/>
      <c r="C121" s="27"/>
      <c r="D121" s="27"/>
      <c r="E121" s="24"/>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2.75">
      <c r="A122" s="1"/>
      <c r="B122" s="20"/>
      <c r="C122" s="27"/>
      <c r="D122" s="27"/>
      <c r="E122" s="24"/>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2.75">
      <c r="A123" s="1"/>
      <c r="B123" s="20"/>
      <c r="C123" s="27"/>
      <c r="D123" s="27"/>
      <c r="E123" s="24"/>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2.75">
      <c r="A124" s="1"/>
      <c r="B124" s="20"/>
      <c r="C124" s="27"/>
      <c r="D124" s="27"/>
      <c r="E124" s="24"/>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2.75">
      <c r="A125" s="1"/>
      <c r="B125" s="20"/>
      <c r="C125" s="27"/>
      <c r="D125" s="27"/>
      <c r="E125" s="24"/>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2.75">
      <c r="A126" s="1"/>
      <c r="B126" s="20"/>
      <c r="C126" s="27"/>
      <c r="D126" s="27"/>
      <c r="E126" s="24"/>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2.75">
      <c r="A127" s="1"/>
      <c r="B127" s="20"/>
      <c r="C127" s="27"/>
      <c r="D127" s="27"/>
      <c r="E127" s="24"/>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2.75">
      <c r="A128" s="1"/>
      <c r="B128" s="20"/>
      <c r="C128" s="27"/>
      <c r="D128" s="27"/>
      <c r="E128" s="24"/>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2.75">
      <c r="A129" s="1"/>
      <c r="B129" s="20"/>
      <c r="C129" s="27"/>
      <c r="D129" s="27"/>
      <c r="E129" s="24"/>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2.75">
      <c r="A130" s="1"/>
      <c r="B130" s="20"/>
      <c r="C130" s="27"/>
      <c r="D130" s="27"/>
      <c r="E130" s="24"/>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2.75">
      <c r="A131" s="1"/>
      <c r="B131" s="20"/>
      <c r="C131" s="27"/>
      <c r="D131" s="27"/>
      <c r="E131" s="24"/>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2.75">
      <c r="A132" s="1"/>
      <c r="B132" s="20"/>
      <c r="C132" s="27"/>
      <c r="D132" s="27"/>
      <c r="E132" s="24"/>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2.75">
      <c r="A133" s="1"/>
      <c r="B133" s="20"/>
      <c r="C133" s="27"/>
      <c r="D133" s="27"/>
      <c r="E133" s="24"/>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2.75">
      <c r="A134" s="1"/>
      <c r="B134" s="20"/>
      <c r="C134" s="27"/>
      <c r="D134" s="27"/>
      <c r="E134" s="24"/>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2.75">
      <c r="A135" s="1"/>
      <c r="B135" s="20"/>
      <c r="C135" s="27"/>
      <c r="D135" s="27"/>
      <c r="E135" s="24"/>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2.75">
      <c r="A136" s="1"/>
      <c r="B136" s="20"/>
      <c r="C136" s="27"/>
      <c r="D136" s="27"/>
      <c r="E136" s="24"/>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2.75">
      <c r="A137" s="1"/>
      <c r="B137" s="20"/>
      <c r="C137" s="27"/>
      <c r="D137" s="27"/>
      <c r="E137" s="24"/>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2.75">
      <c r="A138" s="1"/>
      <c r="B138" s="20"/>
      <c r="C138" s="27"/>
      <c r="D138" s="27"/>
      <c r="E138" s="24"/>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2.75">
      <c r="A139" s="1"/>
      <c r="B139" s="20"/>
      <c r="C139" s="27"/>
      <c r="D139" s="27"/>
      <c r="E139" s="24"/>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2.75">
      <c r="A140" s="1"/>
      <c r="B140" s="20"/>
      <c r="C140" s="27"/>
      <c r="D140" s="27"/>
      <c r="E140" s="24"/>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2.75">
      <c r="A141" s="1"/>
      <c r="B141" s="20"/>
      <c r="C141" s="27"/>
      <c r="D141" s="27"/>
      <c r="E141" s="24"/>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2.75">
      <c r="A142" s="1"/>
      <c r="B142" s="20"/>
      <c r="C142" s="27"/>
      <c r="D142" s="27"/>
      <c r="E142" s="24"/>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2.75">
      <c r="A143" s="1"/>
      <c r="B143" s="20"/>
      <c r="C143" s="27"/>
      <c r="D143" s="27"/>
      <c r="E143" s="24"/>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2.75">
      <c r="A144" s="1"/>
      <c r="B144" s="20"/>
      <c r="C144" s="27"/>
      <c r="D144" s="27"/>
      <c r="E144" s="24"/>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2.75">
      <c r="A145" s="1"/>
      <c r="B145" s="20"/>
      <c r="C145" s="27"/>
      <c r="D145" s="27"/>
      <c r="E145" s="24"/>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2.75">
      <c r="A146" s="1"/>
      <c r="B146" s="20"/>
      <c r="C146" s="27"/>
      <c r="D146" s="27"/>
      <c r="E146" s="24"/>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2.75">
      <c r="A147" s="1"/>
      <c r="B147" s="20"/>
      <c r="C147" s="27"/>
      <c r="D147" s="27"/>
      <c r="E147" s="24"/>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2.75">
      <c r="A148" s="1"/>
      <c r="B148" s="20"/>
      <c r="C148" s="27"/>
      <c r="D148" s="27"/>
      <c r="E148" s="24"/>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2.75">
      <c r="A149" s="1"/>
      <c r="B149" s="20"/>
      <c r="C149" s="27"/>
      <c r="D149" s="27"/>
      <c r="E149" s="24"/>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2.75">
      <c r="A150" s="1"/>
      <c r="B150" s="20"/>
      <c r="C150" s="27"/>
      <c r="D150" s="27"/>
      <c r="E150" s="24"/>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2.75">
      <c r="A151" s="1"/>
      <c r="B151" s="20"/>
      <c r="C151" s="27"/>
      <c r="D151" s="27"/>
      <c r="E151" s="24"/>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2.75">
      <c r="A152" s="1"/>
      <c r="B152" s="20"/>
      <c r="C152" s="27"/>
      <c r="D152" s="27"/>
      <c r="E152" s="24"/>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2.75">
      <c r="A153" s="1"/>
      <c r="B153" s="20"/>
      <c r="C153" s="27"/>
      <c r="D153" s="27"/>
      <c r="E153" s="24"/>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2.75">
      <c r="A154" s="1"/>
      <c r="B154" s="20"/>
      <c r="C154" s="27"/>
      <c r="D154" s="27"/>
      <c r="E154" s="24"/>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2.75">
      <c r="A155" s="1"/>
      <c r="B155" s="20"/>
      <c r="C155" s="27"/>
      <c r="D155" s="27"/>
      <c r="E155" s="24"/>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2.75">
      <c r="A156" s="1"/>
      <c r="B156" s="20"/>
      <c r="C156" s="27"/>
      <c r="D156" s="27"/>
      <c r="E156" s="24"/>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2.75">
      <c r="A157" s="1"/>
      <c r="B157" s="20"/>
      <c r="C157" s="27"/>
      <c r="D157" s="27"/>
      <c r="E157" s="24"/>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2.75">
      <c r="A158" s="1"/>
      <c r="B158" s="20"/>
      <c r="C158" s="27"/>
      <c r="D158" s="27"/>
      <c r="E158" s="24"/>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2.75">
      <c r="A159" s="1"/>
      <c r="B159" s="20"/>
      <c r="C159" s="27"/>
      <c r="D159" s="27"/>
      <c r="E159" s="24"/>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2.75">
      <c r="A160" s="1"/>
      <c r="B160" s="20"/>
      <c r="C160" s="27"/>
      <c r="D160" s="27"/>
      <c r="E160" s="24"/>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2.75">
      <c r="A161" s="1"/>
      <c r="B161" s="20"/>
      <c r="C161" s="27"/>
      <c r="D161" s="27"/>
      <c r="E161" s="24"/>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2.75">
      <c r="A162" s="1"/>
      <c r="B162" s="20"/>
      <c r="C162" s="27"/>
      <c r="D162" s="27"/>
      <c r="E162" s="24"/>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2.75">
      <c r="A163" s="1"/>
      <c r="B163" s="20"/>
      <c r="C163" s="27"/>
      <c r="D163" s="27"/>
      <c r="E163" s="24"/>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2.75">
      <c r="A164" s="1"/>
      <c r="B164" s="20"/>
      <c r="C164" s="27"/>
      <c r="D164" s="27"/>
      <c r="E164" s="24"/>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2.75">
      <c r="A165" s="1"/>
      <c r="B165" s="20"/>
      <c r="C165" s="27"/>
      <c r="D165" s="27"/>
      <c r="E165" s="24"/>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2.75">
      <c r="A166" s="1"/>
      <c r="B166" s="20"/>
      <c r="C166" s="27"/>
      <c r="D166" s="27"/>
      <c r="E166" s="24"/>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2.75">
      <c r="A167" s="1"/>
      <c r="B167" s="20"/>
      <c r="C167" s="27"/>
      <c r="D167" s="27"/>
      <c r="E167" s="24"/>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2.75">
      <c r="A168" s="1"/>
      <c r="B168" s="20"/>
      <c r="C168" s="27"/>
      <c r="D168" s="27"/>
      <c r="E168" s="24"/>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2.75">
      <c r="A169" s="1"/>
      <c r="B169" s="20"/>
      <c r="C169" s="27"/>
      <c r="D169" s="27"/>
      <c r="E169" s="24"/>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2.75">
      <c r="A170" s="1"/>
      <c r="B170" s="20"/>
      <c r="C170" s="27"/>
      <c r="D170" s="27"/>
      <c r="E170" s="24"/>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2.75">
      <c r="A171" s="1"/>
      <c r="B171" s="20"/>
      <c r="C171" s="27"/>
      <c r="D171" s="27"/>
      <c r="E171" s="24"/>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2.75">
      <c r="A172" s="1"/>
      <c r="B172" s="20"/>
      <c r="C172" s="27"/>
      <c r="D172" s="27"/>
      <c r="E172" s="24"/>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2.75">
      <c r="A173" s="1"/>
      <c r="B173" s="20"/>
      <c r="C173" s="27"/>
      <c r="D173" s="27"/>
      <c r="E173" s="24"/>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2.75">
      <c r="A174" s="1"/>
      <c r="B174" s="20"/>
      <c r="C174" s="27"/>
      <c r="D174" s="27"/>
      <c r="E174" s="24"/>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2.75">
      <c r="A175" s="1"/>
      <c r="B175" s="20"/>
      <c r="C175" s="27"/>
      <c r="D175" s="27"/>
      <c r="E175" s="24"/>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2.75">
      <c r="A176" s="1"/>
      <c r="B176" s="20"/>
      <c r="C176" s="27"/>
      <c r="D176" s="27"/>
      <c r="E176" s="24"/>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2.75">
      <c r="A177" s="1"/>
      <c r="B177" s="20"/>
      <c r="C177" s="27"/>
      <c r="D177" s="27"/>
      <c r="E177" s="24"/>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2.75">
      <c r="A178" s="1"/>
      <c r="B178" s="20"/>
      <c r="C178" s="27"/>
      <c r="D178" s="27"/>
      <c r="E178" s="24"/>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2.75">
      <c r="A179" s="1"/>
      <c r="B179" s="20"/>
      <c r="C179" s="27"/>
      <c r="D179" s="27"/>
      <c r="E179" s="24"/>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2.75">
      <c r="A180" s="1"/>
      <c r="B180" s="20"/>
      <c r="C180" s="27"/>
      <c r="D180" s="27"/>
      <c r="E180" s="24"/>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2.75">
      <c r="A181" s="1"/>
      <c r="B181" s="20"/>
      <c r="C181" s="27"/>
      <c r="D181" s="27"/>
      <c r="E181" s="24"/>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2.75">
      <c r="A182" s="1"/>
      <c r="B182" s="20"/>
      <c r="C182" s="27"/>
      <c r="D182" s="27"/>
      <c r="E182" s="24"/>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2.75">
      <c r="A183" s="1"/>
      <c r="B183" s="20"/>
      <c r="C183" s="27"/>
      <c r="D183" s="27"/>
      <c r="E183" s="24"/>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2.75">
      <c r="A184" s="1"/>
      <c r="B184" s="20"/>
      <c r="C184" s="27"/>
      <c r="D184" s="27"/>
      <c r="E184" s="24"/>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2.75">
      <c r="A185" s="1"/>
      <c r="B185" s="20"/>
      <c r="C185" s="27"/>
      <c r="D185" s="27"/>
      <c r="E185" s="24"/>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2.75">
      <c r="A186" s="1"/>
      <c r="B186" s="20"/>
      <c r="C186" s="27"/>
      <c r="D186" s="27"/>
      <c r="E186" s="24"/>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2.75">
      <c r="A187" s="1"/>
      <c r="B187" s="20"/>
      <c r="C187" s="27"/>
      <c r="D187" s="27"/>
      <c r="E187" s="24"/>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2.75">
      <c r="A188" s="1"/>
      <c r="B188" s="20"/>
      <c r="C188" s="27"/>
      <c r="D188" s="27"/>
      <c r="E188" s="24"/>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2.75">
      <c r="A189" s="1"/>
      <c r="B189" s="20"/>
      <c r="C189" s="27"/>
      <c r="D189" s="27"/>
      <c r="E189" s="24"/>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2.75">
      <c r="A190" s="1"/>
      <c r="B190" s="20"/>
      <c r="C190" s="27"/>
      <c r="D190" s="27"/>
      <c r="E190" s="24"/>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2.75">
      <c r="A191" s="1"/>
      <c r="B191" s="20"/>
      <c r="C191" s="27"/>
      <c r="D191" s="27"/>
      <c r="E191" s="24"/>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2.75">
      <c r="A192" s="1"/>
      <c r="B192" s="20"/>
      <c r="C192" s="27"/>
      <c r="D192" s="27"/>
      <c r="E192" s="24"/>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2.75">
      <c r="A193" s="1"/>
      <c r="B193" s="20"/>
      <c r="C193" s="27"/>
      <c r="D193" s="27"/>
      <c r="E193" s="24"/>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2.75">
      <c r="A194" s="1"/>
      <c r="B194" s="20"/>
      <c r="C194" s="27"/>
      <c r="D194" s="27"/>
      <c r="E194" s="24"/>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2.75">
      <c r="A195" s="1"/>
      <c r="B195" s="20"/>
      <c r="C195" s="27"/>
      <c r="D195" s="27"/>
      <c r="E195" s="24"/>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2.75">
      <c r="A196" s="1"/>
      <c r="B196" s="20"/>
      <c r="C196" s="27"/>
      <c r="D196" s="27"/>
      <c r="E196" s="24"/>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2.75">
      <c r="A197" s="1"/>
      <c r="B197" s="20"/>
      <c r="C197" s="27"/>
      <c r="D197" s="27"/>
      <c r="E197" s="24"/>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2.75">
      <c r="A198" s="1"/>
      <c r="B198" s="20"/>
      <c r="C198" s="27"/>
      <c r="D198" s="27"/>
      <c r="E198" s="24"/>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2.75">
      <c r="A199" s="1"/>
      <c r="B199" s="20"/>
      <c r="C199" s="27"/>
      <c r="D199" s="27"/>
      <c r="E199" s="24"/>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2.75">
      <c r="A200" s="1"/>
      <c r="B200" s="20"/>
      <c r="C200" s="27"/>
      <c r="D200" s="27"/>
      <c r="E200" s="24"/>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2.75">
      <c r="A201" s="1"/>
      <c r="B201" s="20"/>
      <c r="C201" s="27"/>
      <c r="D201" s="27"/>
      <c r="E201" s="24"/>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2.75">
      <c r="A202" s="1"/>
      <c r="B202" s="20"/>
      <c r="C202" s="27"/>
      <c r="D202" s="27"/>
      <c r="E202" s="24"/>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2.75">
      <c r="A203" s="1"/>
      <c r="B203" s="20"/>
      <c r="C203" s="27"/>
      <c r="D203" s="27"/>
      <c r="E203" s="24"/>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2.75">
      <c r="A204" s="1"/>
      <c r="B204" s="20"/>
      <c r="C204" s="27"/>
      <c r="D204" s="27"/>
      <c r="E204" s="24"/>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2.75">
      <c r="A205" s="1"/>
      <c r="B205" s="20"/>
      <c r="C205" s="27"/>
      <c r="D205" s="27"/>
      <c r="E205" s="24"/>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2.75">
      <c r="A206" s="1"/>
      <c r="B206" s="20"/>
      <c r="C206" s="27"/>
      <c r="D206" s="27"/>
      <c r="E206" s="24"/>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2.75">
      <c r="A207" s="1"/>
      <c r="B207" s="20"/>
      <c r="C207" s="27"/>
      <c r="D207" s="27"/>
      <c r="E207" s="24"/>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2.75">
      <c r="A208" s="1"/>
      <c r="B208" s="20"/>
      <c r="C208" s="27"/>
      <c r="D208" s="27"/>
      <c r="E208" s="24"/>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2.75">
      <c r="A209" s="1"/>
      <c r="B209" s="20"/>
      <c r="C209" s="27"/>
      <c r="D209" s="27"/>
      <c r="E209" s="24"/>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2.75">
      <c r="A210" s="1"/>
      <c r="B210" s="20"/>
      <c r="C210" s="27"/>
      <c r="D210" s="27"/>
      <c r="E210" s="24"/>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2.75">
      <c r="A211" s="1"/>
      <c r="B211" s="20"/>
      <c r="C211" s="27"/>
      <c r="D211" s="27"/>
      <c r="E211" s="24"/>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2.75">
      <c r="A212" s="1"/>
      <c r="B212" s="20"/>
      <c r="C212" s="27"/>
      <c r="D212" s="27"/>
      <c r="E212" s="24"/>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2.75">
      <c r="A213" s="1"/>
      <c r="B213" s="20"/>
      <c r="C213" s="27"/>
      <c r="D213" s="27"/>
      <c r="E213" s="24"/>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2.75">
      <c r="A214" s="1"/>
      <c r="B214" s="20"/>
      <c r="C214" s="27"/>
      <c r="D214" s="27"/>
      <c r="E214" s="24"/>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2.75">
      <c r="A215" s="1"/>
      <c r="B215" s="20"/>
      <c r="C215" s="27"/>
      <c r="D215" s="27"/>
      <c r="E215" s="24"/>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2.75">
      <c r="A216" s="1"/>
      <c r="B216" s="20"/>
      <c r="C216" s="27"/>
      <c r="D216" s="27"/>
      <c r="E216" s="24"/>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2.75">
      <c r="A217" s="1"/>
      <c r="B217" s="20"/>
      <c r="C217" s="27"/>
      <c r="D217" s="27"/>
      <c r="E217" s="24"/>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2.75">
      <c r="A218" s="1"/>
      <c r="B218" s="20"/>
      <c r="C218" s="27"/>
      <c r="D218" s="27"/>
      <c r="E218" s="24"/>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2.75">
      <c r="A219" s="1"/>
      <c r="B219" s="20"/>
      <c r="C219" s="27"/>
      <c r="D219" s="27"/>
      <c r="E219" s="24"/>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2.75">
      <c r="A220" s="1"/>
      <c r="B220" s="20"/>
      <c r="C220" s="27"/>
      <c r="D220" s="27"/>
      <c r="E220" s="24"/>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2.75">
      <c r="A221" s="1"/>
      <c r="B221" s="20"/>
      <c r="C221" s="27"/>
      <c r="D221" s="27"/>
      <c r="E221" s="24"/>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2.75">
      <c r="A222" s="1"/>
      <c r="B222" s="20"/>
      <c r="C222" s="27"/>
      <c r="D222" s="27"/>
      <c r="E222" s="24"/>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2.75">
      <c r="A223" s="1"/>
      <c r="B223" s="20"/>
      <c r="C223" s="27"/>
      <c r="D223" s="27"/>
      <c r="E223" s="24"/>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2.75">
      <c r="A224" s="1"/>
      <c r="B224" s="20"/>
      <c r="C224" s="27"/>
      <c r="D224" s="27"/>
      <c r="E224" s="24"/>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2.75">
      <c r="A225" s="1"/>
      <c r="B225" s="20"/>
      <c r="C225" s="27"/>
      <c r="D225" s="27"/>
      <c r="E225" s="24"/>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2.75">
      <c r="A226" s="1"/>
      <c r="B226" s="20"/>
      <c r="C226" s="27"/>
      <c r="D226" s="27"/>
      <c r="E226" s="24"/>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2.75">
      <c r="A227" s="1"/>
      <c r="B227" s="20"/>
      <c r="C227" s="27"/>
      <c r="D227" s="27"/>
      <c r="E227" s="24"/>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2.75">
      <c r="A228" s="1"/>
      <c r="B228" s="20"/>
      <c r="C228" s="27"/>
      <c r="D228" s="27"/>
      <c r="E228" s="24"/>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2.75">
      <c r="A229" s="1"/>
      <c r="B229" s="20"/>
      <c r="C229" s="27"/>
      <c r="D229" s="27"/>
      <c r="E229" s="24"/>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2.75">
      <c r="A230" s="1"/>
      <c r="B230" s="20"/>
      <c r="C230" s="27"/>
      <c r="D230" s="27"/>
      <c r="E230" s="24"/>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2.75">
      <c r="A231" s="1"/>
      <c r="B231" s="20"/>
      <c r="C231" s="27"/>
      <c r="D231" s="27"/>
      <c r="E231" s="24"/>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2.75">
      <c r="A232" s="1"/>
      <c r="B232" s="20"/>
      <c r="C232" s="27"/>
      <c r="D232" s="27"/>
      <c r="E232" s="24"/>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2.75">
      <c r="A233" s="1"/>
      <c r="B233" s="20"/>
      <c r="C233" s="27"/>
      <c r="D233" s="27"/>
      <c r="E233" s="24"/>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2.75">
      <c r="A234" s="1"/>
      <c r="B234" s="20"/>
      <c r="C234" s="27"/>
      <c r="D234" s="27"/>
      <c r="E234" s="24"/>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2.75">
      <c r="A235" s="1"/>
      <c r="B235" s="20"/>
      <c r="C235" s="27"/>
      <c r="D235" s="27"/>
      <c r="E235" s="24"/>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2.75">
      <c r="A236" s="1"/>
      <c r="B236" s="20"/>
      <c r="C236" s="27"/>
      <c r="D236" s="27"/>
      <c r="E236" s="24"/>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2.75">
      <c r="A237" s="1"/>
      <c r="B237" s="20"/>
      <c r="C237" s="27"/>
      <c r="D237" s="27"/>
      <c r="E237" s="24"/>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2.75">
      <c r="A238" s="1"/>
      <c r="B238" s="20"/>
      <c r="C238" s="27"/>
      <c r="D238" s="27"/>
      <c r="E238" s="24"/>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2.75">
      <c r="A239" s="1"/>
      <c r="B239" s="20"/>
      <c r="C239" s="27"/>
      <c r="D239" s="27"/>
      <c r="E239" s="24"/>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2.75">
      <c r="A240" s="1"/>
      <c r="B240" s="20"/>
      <c r="C240" s="27"/>
      <c r="D240" s="27"/>
      <c r="E240" s="24"/>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2.75">
      <c r="A241" s="1"/>
      <c r="B241" s="20"/>
      <c r="C241" s="27"/>
      <c r="D241" s="27"/>
      <c r="E241" s="24"/>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2.75">
      <c r="A242" s="1"/>
      <c r="B242" s="20"/>
      <c r="C242" s="27"/>
      <c r="D242" s="27"/>
      <c r="E242" s="24"/>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2.75">
      <c r="A243" s="1"/>
      <c r="B243" s="20"/>
      <c r="C243" s="27"/>
      <c r="D243" s="27"/>
      <c r="E243" s="24"/>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2.75">
      <c r="A244" s="1"/>
      <c r="B244" s="20"/>
      <c r="C244" s="27"/>
      <c r="D244" s="27"/>
      <c r="E244" s="24"/>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2.75">
      <c r="A245" s="1"/>
      <c r="B245" s="20"/>
      <c r="C245" s="27"/>
      <c r="D245" s="27"/>
      <c r="E245" s="24"/>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2.75">
      <c r="A246" s="1"/>
      <c r="B246" s="20"/>
      <c r="C246" s="27"/>
      <c r="D246" s="27"/>
      <c r="E246" s="24"/>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2.75">
      <c r="A247" s="1"/>
      <c r="B247" s="20"/>
      <c r="C247" s="27"/>
      <c r="D247" s="27"/>
      <c r="E247" s="24"/>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2.75">
      <c r="A248" s="1"/>
      <c r="B248" s="20"/>
      <c r="C248" s="27"/>
      <c r="D248" s="27"/>
      <c r="E248" s="24"/>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2.75">
      <c r="A249" s="1"/>
      <c r="B249" s="20"/>
      <c r="C249" s="27"/>
      <c r="D249" s="27"/>
      <c r="E249" s="24"/>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2.75">
      <c r="A250" s="1"/>
      <c r="B250" s="20"/>
      <c r="C250" s="27"/>
      <c r="D250" s="27"/>
      <c r="E250" s="24"/>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2.75">
      <c r="A251" s="1"/>
      <c r="B251" s="20"/>
      <c r="C251" s="27"/>
      <c r="D251" s="27"/>
      <c r="E251" s="24"/>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2.75">
      <c r="A252" s="1"/>
      <c r="B252" s="20"/>
      <c r="C252" s="27"/>
      <c r="D252" s="27"/>
      <c r="E252" s="24"/>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2.75">
      <c r="A253" s="1"/>
      <c r="B253" s="20"/>
      <c r="C253" s="27"/>
      <c r="D253" s="27"/>
      <c r="E253" s="24"/>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2.75">
      <c r="A254" s="1"/>
      <c r="B254" s="20"/>
      <c r="C254" s="27"/>
      <c r="D254" s="27"/>
      <c r="E254" s="24"/>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2.75">
      <c r="A255" s="1"/>
      <c r="B255" s="20"/>
      <c r="C255" s="27"/>
      <c r="D255" s="27"/>
      <c r="E255" s="24"/>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2.75">
      <c r="A256" s="1"/>
      <c r="B256" s="20"/>
      <c r="C256" s="27"/>
      <c r="D256" s="27"/>
      <c r="E256" s="24"/>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2.75">
      <c r="A257" s="1"/>
      <c r="B257" s="20"/>
      <c r="C257" s="27"/>
      <c r="D257" s="27"/>
      <c r="E257" s="24"/>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2.75">
      <c r="A258" s="1"/>
      <c r="B258" s="20"/>
      <c r="C258" s="27"/>
      <c r="D258" s="27"/>
      <c r="E258" s="24"/>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2.75">
      <c r="A259" s="1"/>
      <c r="B259" s="20"/>
      <c r="C259" s="27"/>
      <c r="D259" s="27"/>
      <c r="E259" s="24"/>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2.75">
      <c r="A260" s="1"/>
      <c r="B260" s="20"/>
      <c r="C260" s="27"/>
      <c r="D260" s="27"/>
      <c r="E260" s="24"/>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2.75">
      <c r="A261" s="1"/>
      <c r="B261" s="20"/>
      <c r="C261" s="27"/>
      <c r="D261" s="27"/>
      <c r="E261" s="24"/>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2.75">
      <c r="A262" s="1"/>
      <c r="B262" s="20"/>
      <c r="C262" s="27"/>
      <c r="D262" s="27"/>
      <c r="E262" s="24"/>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2.75">
      <c r="A263" s="1"/>
      <c r="B263" s="20"/>
      <c r="C263" s="27"/>
      <c r="D263" s="27"/>
      <c r="E263" s="24"/>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2.75">
      <c r="A264" s="1"/>
      <c r="B264" s="20"/>
      <c r="C264" s="27"/>
      <c r="D264" s="27"/>
      <c r="E264" s="24"/>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2.75">
      <c r="A265" s="1"/>
      <c r="B265" s="20"/>
      <c r="C265" s="27"/>
      <c r="D265" s="27"/>
      <c r="E265" s="24"/>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2.75">
      <c r="A266" s="1"/>
      <c r="B266" s="20"/>
      <c r="C266" s="27"/>
      <c r="D266" s="27"/>
      <c r="E266" s="24"/>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2.75">
      <c r="A267" s="1"/>
      <c r="B267" s="20"/>
      <c r="C267" s="27"/>
      <c r="D267" s="27"/>
      <c r="E267" s="24"/>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2.75">
      <c r="A268" s="1"/>
      <c r="B268" s="20"/>
      <c r="C268" s="27"/>
      <c r="D268" s="27"/>
      <c r="E268" s="24"/>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2.75">
      <c r="A269" s="1"/>
      <c r="B269" s="20"/>
      <c r="C269" s="27"/>
      <c r="D269" s="27"/>
      <c r="E269" s="24"/>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2.75">
      <c r="A270" s="1"/>
      <c r="B270" s="20"/>
      <c r="C270" s="27"/>
      <c r="D270" s="27"/>
      <c r="E270" s="24"/>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2.75">
      <c r="A271" s="1"/>
      <c r="B271" s="20"/>
      <c r="C271" s="27"/>
      <c r="D271" s="27"/>
      <c r="E271" s="24"/>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2.75">
      <c r="A272" s="1"/>
      <c r="B272" s="20"/>
      <c r="C272" s="27"/>
      <c r="D272" s="27"/>
      <c r="E272" s="24"/>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2.75">
      <c r="A273" s="1"/>
      <c r="B273" s="20"/>
      <c r="C273" s="27"/>
      <c r="D273" s="27"/>
      <c r="E273" s="24"/>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2.75">
      <c r="A274" s="1"/>
      <c r="B274" s="20"/>
      <c r="C274" s="27"/>
      <c r="D274" s="27"/>
      <c r="E274" s="24"/>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2.75">
      <c r="A275" s="1"/>
      <c r="B275" s="20"/>
      <c r="C275" s="27"/>
      <c r="D275" s="27"/>
      <c r="E275" s="24"/>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2.75">
      <c r="A276" s="1"/>
      <c r="B276" s="20"/>
      <c r="C276" s="27"/>
      <c r="D276" s="27"/>
      <c r="E276" s="24"/>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2.75">
      <c r="A277" s="1"/>
      <c r="B277" s="20"/>
      <c r="C277" s="27"/>
      <c r="D277" s="27"/>
      <c r="E277" s="24"/>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2.75">
      <c r="A278" s="1"/>
      <c r="B278" s="20"/>
      <c r="C278" s="27"/>
      <c r="D278" s="27"/>
      <c r="E278" s="24"/>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2.75">
      <c r="A279" s="1"/>
      <c r="B279" s="20"/>
      <c r="C279" s="27"/>
      <c r="D279" s="27"/>
      <c r="E279" s="24"/>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2.75">
      <c r="A280" s="1"/>
      <c r="B280" s="20"/>
      <c r="C280" s="27"/>
      <c r="D280" s="27"/>
      <c r="E280" s="24"/>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2.75">
      <c r="A281" s="1"/>
      <c r="B281" s="20"/>
      <c r="C281" s="27"/>
      <c r="D281" s="27"/>
      <c r="E281" s="24"/>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2.75">
      <c r="A282" s="1"/>
      <c r="B282" s="20"/>
      <c r="C282" s="27"/>
      <c r="D282" s="27"/>
      <c r="E282" s="24"/>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2.75">
      <c r="A283" s="1"/>
      <c r="B283" s="20"/>
      <c r="C283" s="27"/>
      <c r="D283" s="27"/>
      <c r="E283" s="24"/>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2.75">
      <c r="A284" s="1"/>
      <c r="B284" s="20"/>
      <c r="C284" s="27"/>
      <c r="D284" s="27"/>
      <c r="E284" s="24"/>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2.75">
      <c r="A285" s="1"/>
      <c r="B285" s="20"/>
      <c r="C285" s="27"/>
      <c r="D285" s="27"/>
      <c r="E285" s="24"/>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2.75">
      <c r="A286" s="1"/>
      <c r="B286" s="20"/>
      <c r="C286" s="27"/>
      <c r="D286" s="27"/>
      <c r="E286" s="24"/>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2.75">
      <c r="A287" s="1"/>
      <c r="B287" s="20"/>
      <c r="C287" s="27"/>
      <c r="D287" s="27"/>
      <c r="E287" s="24"/>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2.75">
      <c r="A288" s="1"/>
      <c r="B288" s="20"/>
      <c r="C288" s="27"/>
      <c r="D288" s="27"/>
      <c r="E288" s="24"/>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2.75">
      <c r="A289" s="1"/>
      <c r="B289" s="20"/>
      <c r="C289" s="27"/>
      <c r="D289" s="27"/>
      <c r="E289" s="24"/>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2.75">
      <c r="A290" s="1"/>
      <c r="B290" s="20"/>
      <c r="C290" s="27"/>
      <c r="D290" s="27"/>
      <c r="E290" s="24"/>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2.75">
      <c r="A291" s="1"/>
      <c r="B291" s="20"/>
      <c r="C291" s="27"/>
      <c r="D291" s="27"/>
      <c r="E291" s="24"/>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2.75">
      <c r="A292" s="1"/>
      <c r="B292" s="20"/>
      <c r="C292" s="27"/>
      <c r="D292" s="27"/>
      <c r="E292" s="24"/>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2.75">
      <c r="A293" s="1"/>
      <c r="B293" s="20"/>
      <c r="C293" s="27"/>
      <c r="D293" s="27"/>
      <c r="E293" s="24"/>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2.75">
      <c r="A294" s="1"/>
      <c r="B294" s="20"/>
      <c r="C294" s="27"/>
      <c r="D294" s="27"/>
      <c r="E294" s="24"/>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2.75">
      <c r="A295" s="1"/>
      <c r="B295" s="20"/>
      <c r="C295" s="27"/>
      <c r="D295" s="27"/>
      <c r="E295" s="24"/>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2.75">
      <c r="A296" s="1"/>
      <c r="B296" s="20"/>
      <c r="C296" s="27"/>
      <c r="D296" s="27"/>
      <c r="E296" s="24"/>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2.75">
      <c r="A297" s="1"/>
      <c r="B297" s="20"/>
      <c r="C297" s="27"/>
      <c r="D297" s="27"/>
      <c r="E297" s="24"/>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2.75">
      <c r="A298" s="1"/>
      <c r="B298" s="20"/>
      <c r="C298" s="27"/>
      <c r="D298" s="27"/>
      <c r="E298" s="24"/>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2.75">
      <c r="A299" s="1"/>
      <c r="B299" s="20"/>
      <c r="C299" s="27"/>
      <c r="D299" s="27"/>
      <c r="E299" s="24"/>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2.75">
      <c r="A300" s="1"/>
      <c r="B300" s="20"/>
      <c r="C300" s="27"/>
      <c r="D300" s="27"/>
      <c r="E300" s="24"/>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ht="12.75">
      <c r="A301" s="1"/>
      <c r="B301" s="20"/>
      <c r="C301" s="27"/>
      <c r="D301" s="27"/>
      <c r="E301" s="24"/>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ht="12.75">
      <c r="A302" s="1"/>
      <c r="B302" s="20"/>
      <c r="C302" s="27"/>
      <c r="D302" s="27"/>
      <c r="E302" s="24"/>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ht="12.75">
      <c r="A303" s="1"/>
      <c r="B303" s="20"/>
      <c r="C303" s="27"/>
      <c r="D303" s="27"/>
      <c r="E303" s="24"/>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1:38" ht="12.75">
      <c r="A304" s="1"/>
      <c r="B304" s="20"/>
      <c r="C304" s="27"/>
      <c r="D304" s="27"/>
      <c r="E304" s="24"/>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1:38" ht="12.75">
      <c r="A305" s="1"/>
      <c r="B305" s="20"/>
      <c r="C305" s="27"/>
      <c r="D305" s="27"/>
      <c r="E305" s="24"/>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1:38" ht="12.75">
      <c r="A306" s="1"/>
      <c r="B306" s="20"/>
      <c r="C306" s="27"/>
      <c r="D306" s="27"/>
      <c r="E306" s="24"/>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1:38" ht="12.75">
      <c r="A307" s="1"/>
      <c r="B307" s="20"/>
      <c r="C307" s="27"/>
      <c r="D307" s="27"/>
      <c r="E307" s="24"/>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1:38" ht="12.75">
      <c r="A308" s="1"/>
      <c r="B308" s="20"/>
      <c r="C308" s="27"/>
      <c r="D308" s="27"/>
      <c r="E308" s="24"/>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1:38" ht="12.75">
      <c r="A309" s="1"/>
      <c r="B309" s="20"/>
      <c r="C309" s="27"/>
      <c r="D309" s="27"/>
      <c r="E309" s="24"/>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1:38" ht="12.75">
      <c r="A310" s="1"/>
      <c r="B310" s="20"/>
      <c r="C310" s="27"/>
      <c r="D310" s="27"/>
      <c r="E310" s="24"/>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1:38" ht="12.75">
      <c r="A311" s="1"/>
      <c r="B311" s="20"/>
      <c r="C311" s="27"/>
      <c r="D311" s="27"/>
      <c r="E311" s="24"/>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1:38" ht="12.75">
      <c r="A312" s="1"/>
      <c r="B312" s="20"/>
      <c r="C312" s="27"/>
      <c r="D312" s="27"/>
      <c r="E312" s="24"/>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1:38" ht="12.75">
      <c r="A313" s="1"/>
      <c r="B313" s="20"/>
      <c r="C313" s="27"/>
      <c r="D313" s="27"/>
      <c r="E313" s="24"/>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1:38" ht="12.75">
      <c r="A314" s="1"/>
      <c r="B314" s="20"/>
      <c r="C314" s="27"/>
      <c r="D314" s="27"/>
      <c r="E314" s="24"/>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1:38" ht="12.75">
      <c r="A315" s="1"/>
      <c r="B315" s="20"/>
      <c r="C315" s="27"/>
      <c r="D315" s="27"/>
      <c r="E315" s="24"/>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1:38" ht="12.75">
      <c r="A316" s="1"/>
      <c r="B316" s="20"/>
      <c r="C316" s="27"/>
      <c r="D316" s="27"/>
      <c r="E316" s="24"/>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1:38" ht="12.75">
      <c r="A317" s="1"/>
      <c r="B317" s="20"/>
      <c r="C317" s="27"/>
      <c r="D317" s="27"/>
      <c r="E317" s="24"/>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1:38" ht="12.75">
      <c r="A318" s="1"/>
      <c r="B318" s="20"/>
      <c r="C318" s="27"/>
      <c r="D318" s="27"/>
      <c r="E318" s="24"/>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1:38" ht="12.75">
      <c r="A319" s="1"/>
      <c r="B319" s="20"/>
      <c r="C319" s="27"/>
      <c r="D319" s="27"/>
      <c r="E319" s="24"/>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1:38" ht="12.75">
      <c r="A320" s="1"/>
      <c r="B320" s="20"/>
      <c r="C320" s="27"/>
      <c r="D320" s="27"/>
      <c r="E320" s="24"/>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1:38" ht="12.75">
      <c r="A321" s="1"/>
      <c r="B321" s="20"/>
      <c r="C321" s="27"/>
      <c r="D321" s="27"/>
      <c r="E321" s="24"/>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1:38" ht="12.75">
      <c r="A322" s="1"/>
      <c r="B322" s="20"/>
      <c r="C322" s="27"/>
      <c r="D322" s="27"/>
      <c r="E322" s="24"/>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1:38" ht="12.75">
      <c r="A323" s="1"/>
      <c r="B323" s="20"/>
      <c r="C323" s="27"/>
      <c r="D323" s="27"/>
      <c r="E323" s="24"/>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1:38" ht="12.75">
      <c r="A324" s="1"/>
      <c r="B324" s="20"/>
      <c r="C324" s="27"/>
      <c r="D324" s="27"/>
      <c r="E324" s="24"/>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1:38" ht="12.75">
      <c r="A325" s="1"/>
      <c r="B325" s="20"/>
      <c r="C325" s="27"/>
      <c r="D325" s="27"/>
      <c r="E325" s="24"/>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1:38" ht="12.75">
      <c r="A326" s="1"/>
      <c r="B326" s="20"/>
      <c r="C326" s="27"/>
      <c r="D326" s="27"/>
      <c r="E326" s="24"/>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1:38" ht="12.75">
      <c r="A327" s="1"/>
      <c r="B327" s="20"/>
      <c r="C327" s="27"/>
      <c r="D327" s="27"/>
      <c r="E327" s="24"/>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1:38" ht="12.75">
      <c r="A328" s="1"/>
      <c r="B328" s="20"/>
      <c r="C328" s="27"/>
      <c r="D328" s="27"/>
      <c r="E328" s="24"/>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1:38" ht="12.75">
      <c r="A329" s="1"/>
      <c r="B329" s="20"/>
      <c r="C329" s="27"/>
      <c r="D329" s="27"/>
      <c r="E329" s="24"/>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1:38" ht="12.75">
      <c r="A330" s="1"/>
      <c r="B330" s="20"/>
      <c r="C330" s="27"/>
      <c r="D330" s="27"/>
      <c r="E330" s="24"/>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1:38" ht="12.75">
      <c r="A331" s="1"/>
      <c r="B331" s="20"/>
      <c r="C331" s="27"/>
      <c r="D331" s="27"/>
      <c r="E331" s="24"/>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1:38" ht="12.75">
      <c r="A332" s="1"/>
      <c r="B332" s="20"/>
      <c r="C332" s="27"/>
      <c r="D332" s="27"/>
      <c r="E332" s="24"/>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1:38" ht="12.75">
      <c r="A333" s="1"/>
      <c r="B333" s="20"/>
      <c r="C333" s="27"/>
      <c r="D333" s="27"/>
      <c r="E333" s="24"/>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1:38" ht="12.75">
      <c r="A334" s="1"/>
      <c r="B334" s="20"/>
      <c r="C334" s="27"/>
      <c r="D334" s="27"/>
      <c r="E334" s="24"/>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1:38" ht="12.75">
      <c r="A335" s="1"/>
      <c r="B335" s="20"/>
      <c r="C335" s="27"/>
      <c r="D335" s="27"/>
      <c r="E335" s="24"/>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1:38" ht="12.75">
      <c r="A336" s="1"/>
      <c r="B336" s="20"/>
      <c r="C336" s="27"/>
      <c r="D336" s="27"/>
      <c r="E336" s="24"/>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1:38" ht="12.75">
      <c r="A337" s="1"/>
      <c r="B337" s="20"/>
      <c r="C337" s="27"/>
      <c r="D337" s="27"/>
      <c r="E337" s="24"/>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1:38" ht="12.75">
      <c r="A338" s="1"/>
      <c r="B338" s="20"/>
      <c r="C338" s="27"/>
      <c r="D338" s="27"/>
      <c r="E338" s="24"/>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1:38" ht="12.75">
      <c r="A339" s="1"/>
      <c r="B339" s="20"/>
      <c r="C339" s="27"/>
      <c r="D339" s="27"/>
      <c r="E339" s="24"/>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1:38" ht="12.75">
      <c r="A340" s="1"/>
      <c r="B340" s="20"/>
      <c r="C340" s="27"/>
      <c r="D340" s="27"/>
      <c r="E340" s="24"/>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1:38" ht="12.75">
      <c r="A341" s="1"/>
      <c r="B341" s="20"/>
      <c r="C341" s="27"/>
      <c r="D341" s="27"/>
      <c r="E341" s="24"/>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1:38" ht="12.75">
      <c r="A342" s="1"/>
      <c r="B342" s="20"/>
      <c r="C342" s="27"/>
      <c r="D342" s="27"/>
      <c r="E342" s="24"/>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1:38" ht="12.75">
      <c r="A343" s="1"/>
      <c r="B343" s="20"/>
      <c r="C343" s="27"/>
      <c r="D343" s="27"/>
      <c r="E343" s="24"/>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1:38" ht="12.75">
      <c r="A344" s="1"/>
      <c r="B344" s="20"/>
      <c r="C344" s="27"/>
      <c r="D344" s="27"/>
      <c r="E344" s="24"/>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1:38" ht="12.75">
      <c r="A345" s="1"/>
      <c r="B345" s="20"/>
      <c r="C345" s="27"/>
      <c r="D345" s="27"/>
      <c r="E345" s="24"/>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1:38" ht="12.75">
      <c r="A346" s="1"/>
      <c r="B346" s="20"/>
      <c r="C346" s="27"/>
      <c r="D346" s="27"/>
      <c r="E346" s="24"/>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1:38" ht="12.75">
      <c r="A347" s="1"/>
      <c r="B347" s="20"/>
      <c r="C347" s="27"/>
      <c r="D347" s="27"/>
      <c r="E347" s="24"/>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1:38" ht="12.75">
      <c r="A348" s="1"/>
      <c r="B348" s="20"/>
      <c r="C348" s="27"/>
      <c r="D348" s="27"/>
      <c r="E348" s="24"/>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1:38" ht="12.75">
      <c r="A349" s="1"/>
      <c r="B349" s="20"/>
      <c r="C349" s="27"/>
      <c r="D349" s="27"/>
      <c r="E349" s="24"/>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1:38" ht="12.75">
      <c r="A350" s="1"/>
      <c r="B350" s="20"/>
      <c r="C350" s="27"/>
      <c r="D350" s="27"/>
      <c r="E350" s="24"/>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1:38" ht="12.75">
      <c r="A351" s="1"/>
      <c r="B351" s="20"/>
      <c r="C351" s="27"/>
      <c r="D351" s="27"/>
      <c r="E351" s="24"/>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1:38" ht="12.75">
      <c r="A352" s="1"/>
      <c r="B352" s="20"/>
      <c r="C352" s="27"/>
      <c r="D352" s="27"/>
      <c r="E352" s="24"/>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1:38" ht="12.75">
      <c r="A353" s="1"/>
      <c r="B353" s="20"/>
      <c r="C353" s="27"/>
      <c r="D353" s="27"/>
      <c r="E353" s="24"/>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1:38" ht="12.75">
      <c r="A354" s="1"/>
      <c r="B354" s="20"/>
      <c r="C354" s="27"/>
      <c r="D354" s="27"/>
      <c r="E354" s="24"/>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1:38" ht="12.75">
      <c r="A355" s="1"/>
      <c r="B355" s="20"/>
      <c r="C355" s="27"/>
      <c r="D355" s="27"/>
      <c r="E355" s="24"/>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1:38" ht="12.75">
      <c r="A356" s="1"/>
      <c r="B356" s="20"/>
      <c r="C356" s="27"/>
      <c r="D356" s="27"/>
      <c r="E356" s="24"/>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1:38" ht="12.75">
      <c r="A357" s="1"/>
      <c r="B357" s="20"/>
      <c r="C357" s="27"/>
      <c r="D357" s="27"/>
      <c r="E357" s="24"/>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1:38" ht="12.75">
      <c r="A358" s="1"/>
      <c r="B358" s="20"/>
      <c r="C358" s="27"/>
      <c r="D358" s="27"/>
      <c r="E358" s="24"/>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1:38" ht="12.75">
      <c r="A359" s="1"/>
      <c r="B359" s="20"/>
      <c r="C359" s="27"/>
      <c r="D359" s="27"/>
      <c r="E359" s="24"/>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1:38" ht="12.75">
      <c r="A360" s="1"/>
      <c r="B360" s="20"/>
      <c r="C360" s="27"/>
      <c r="D360" s="27"/>
      <c r="E360" s="24"/>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1:38" ht="12.75">
      <c r="A361" s="1"/>
      <c r="B361" s="20"/>
      <c r="C361" s="27"/>
      <c r="D361" s="27"/>
      <c r="E361" s="24"/>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1:38" ht="12.75">
      <c r="A362" s="1"/>
      <c r="B362" s="20"/>
      <c r="C362" s="27"/>
      <c r="D362" s="27"/>
      <c r="E362" s="24"/>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1:38" ht="12.75">
      <c r="A363" s="1"/>
      <c r="B363" s="20"/>
      <c r="C363" s="27"/>
      <c r="D363" s="27"/>
      <c r="E363" s="24"/>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1:38" ht="12.75">
      <c r="A364" s="1"/>
      <c r="B364" s="20"/>
      <c r="C364" s="27"/>
      <c r="D364" s="27"/>
      <c r="E364" s="24"/>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1:38" ht="12.75">
      <c r="A365" s="1"/>
      <c r="B365" s="20"/>
      <c r="C365" s="27"/>
      <c r="D365" s="27"/>
      <c r="E365" s="24"/>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1:38" ht="12.75">
      <c r="A366" s="1"/>
      <c r="B366" s="20"/>
      <c r="C366" s="27"/>
      <c r="D366" s="27"/>
      <c r="E366" s="24"/>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1:38" ht="12.75">
      <c r="A367" s="1"/>
      <c r="B367" s="20"/>
      <c r="C367" s="27"/>
      <c r="D367" s="27"/>
      <c r="E367" s="24"/>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1:38" ht="12.75">
      <c r="A368" s="1"/>
      <c r="B368" s="20"/>
      <c r="C368" s="27"/>
      <c r="D368" s="27"/>
      <c r="E368" s="24"/>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1:38" ht="12.75">
      <c r="A369" s="1"/>
      <c r="B369" s="20"/>
      <c r="C369" s="27"/>
      <c r="D369" s="27"/>
      <c r="E369" s="24"/>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1:38" ht="12.75">
      <c r="A370" s="1"/>
      <c r="B370" s="20"/>
      <c r="C370" s="27"/>
      <c r="D370" s="27"/>
      <c r="E370" s="24"/>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1:38" ht="12.75">
      <c r="A371" s="1"/>
      <c r="B371" s="20"/>
      <c r="C371" s="27"/>
      <c r="D371" s="27"/>
      <c r="E371" s="24"/>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1:38" ht="12.75">
      <c r="A372" s="1"/>
      <c r="B372" s="20"/>
      <c r="C372" s="27"/>
      <c r="D372" s="27"/>
      <c r="E372" s="24"/>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1:38" ht="12.75">
      <c r="A373" s="1"/>
      <c r="B373" s="20"/>
      <c r="C373" s="27"/>
      <c r="D373" s="27"/>
      <c r="E373" s="24"/>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1:38" ht="12.75">
      <c r="A374" s="1"/>
      <c r="B374" s="20"/>
      <c r="C374" s="27"/>
      <c r="D374" s="27"/>
      <c r="E374" s="24"/>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1:38" ht="12.75">
      <c r="A375" s="1"/>
      <c r="B375" s="20"/>
      <c r="C375" s="27"/>
      <c r="D375" s="27"/>
      <c r="E375" s="24"/>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1:38" ht="12.75">
      <c r="A376" s="1"/>
      <c r="B376" s="20"/>
      <c r="C376" s="27"/>
      <c r="D376" s="27"/>
      <c r="E376" s="24"/>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1:38" ht="12.75">
      <c r="A377" s="1"/>
      <c r="B377" s="20"/>
      <c r="C377" s="27"/>
      <c r="D377" s="27"/>
      <c r="E377" s="24"/>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1:38" ht="12.75">
      <c r="A378" s="1"/>
      <c r="B378" s="20"/>
      <c r="C378" s="27"/>
      <c r="D378" s="27"/>
      <c r="E378" s="24"/>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1:38" ht="12.75">
      <c r="A379" s="1"/>
      <c r="B379" s="20"/>
      <c r="C379" s="27"/>
      <c r="D379" s="27"/>
      <c r="E379" s="24"/>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1:38" ht="12.75">
      <c r="A380" s="1"/>
      <c r="B380" s="20"/>
      <c r="C380" s="27"/>
      <c r="D380" s="27"/>
      <c r="E380" s="24"/>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1:38" ht="12.75">
      <c r="A381" s="1"/>
      <c r="B381" s="20"/>
      <c r="C381" s="27"/>
      <c r="D381" s="27"/>
      <c r="E381" s="24"/>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1:38" ht="12.75">
      <c r="A382" s="1"/>
      <c r="B382" s="20"/>
      <c r="C382" s="27"/>
      <c r="D382" s="27"/>
      <c r="E382" s="24"/>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1:38" ht="12.75">
      <c r="A383" s="1"/>
      <c r="B383" s="20"/>
      <c r="C383" s="27"/>
      <c r="D383" s="27"/>
      <c r="E383" s="24"/>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1:38" ht="12.75">
      <c r="A384" s="1"/>
      <c r="B384" s="20"/>
      <c r="C384" s="27"/>
      <c r="D384" s="27"/>
      <c r="E384" s="24"/>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1:38" ht="12.75">
      <c r="A385" s="1"/>
      <c r="B385" s="20"/>
      <c r="C385" s="27"/>
      <c r="D385" s="27"/>
      <c r="E385" s="24"/>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1:38" ht="12.75">
      <c r="A386" s="1"/>
      <c r="B386" s="20"/>
      <c r="C386" s="27"/>
      <c r="D386" s="27"/>
      <c r="E386" s="24"/>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1:38" ht="12.75">
      <c r="A387" s="1"/>
      <c r="B387" s="20"/>
      <c r="C387" s="27"/>
      <c r="D387" s="27"/>
      <c r="E387" s="24"/>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1:38" ht="12.75">
      <c r="A388" s="1"/>
      <c r="B388" s="20"/>
      <c r="C388" s="27"/>
      <c r="D388" s="27"/>
      <c r="E388" s="24"/>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1:38" ht="12.75">
      <c r="A389" s="1"/>
      <c r="B389" s="20"/>
      <c r="C389" s="27"/>
      <c r="D389" s="27"/>
      <c r="E389" s="24"/>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1:38" ht="12.75">
      <c r="A390" s="1"/>
      <c r="B390" s="20"/>
      <c r="C390" s="27"/>
      <c r="D390" s="27"/>
      <c r="E390" s="24"/>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1:38" ht="12.75">
      <c r="A391" s="1"/>
      <c r="B391" s="20"/>
      <c r="C391" s="27"/>
      <c r="D391" s="27"/>
      <c r="E391" s="24"/>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1:38" ht="12.75">
      <c r="A392" s="1"/>
      <c r="B392" s="20"/>
      <c r="C392" s="27"/>
      <c r="D392" s="27"/>
      <c r="E392" s="24"/>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1:38" ht="12.75">
      <c r="A393" s="1"/>
      <c r="B393" s="20"/>
      <c r="C393" s="27"/>
      <c r="D393" s="27"/>
      <c r="E393" s="24"/>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1:38" ht="12.75">
      <c r="A394" s="1"/>
      <c r="B394" s="20"/>
      <c r="C394" s="27"/>
      <c r="D394" s="27"/>
      <c r="E394" s="24"/>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1:38" ht="12.75">
      <c r="A395" s="1"/>
      <c r="B395" s="20"/>
      <c r="C395" s="27"/>
      <c r="D395" s="27"/>
      <c r="E395" s="24"/>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1:38" ht="12.75">
      <c r="A396" s="1"/>
      <c r="B396" s="20"/>
      <c r="C396" s="27"/>
      <c r="D396" s="27"/>
      <c r="E396" s="24"/>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1:38" ht="12.75">
      <c r="A397" s="1"/>
      <c r="B397" s="20"/>
      <c r="C397" s="27"/>
      <c r="D397" s="27"/>
      <c r="E397" s="24"/>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1:38" ht="12.75">
      <c r="A398" s="1"/>
      <c r="B398" s="20"/>
      <c r="C398" s="27"/>
      <c r="D398" s="27"/>
      <c r="E398" s="24"/>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1:38" ht="12.75">
      <c r="A399" s="1"/>
      <c r="B399" s="20"/>
      <c r="C399" s="27"/>
      <c r="D399" s="27"/>
      <c r="E399" s="24"/>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1:38" ht="12.75">
      <c r="A400" s="1"/>
      <c r="B400" s="20"/>
      <c r="C400" s="27"/>
      <c r="D400" s="27"/>
      <c r="E400" s="24"/>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1:38" ht="12.75">
      <c r="A401" s="1"/>
      <c r="B401" s="20"/>
      <c r="C401" s="27"/>
      <c r="D401" s="27"/>
      <c r="E401" s="24"/>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1:38" ht="12.75">
      <c r="A402" s="1"/>
      <c r="B402" s="20"/>
      <c r="C402" s="27"/>
      <c r="D402" s="27"/>
      <c r="E402" s="24"/>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1:38" ht="12.75">
      <c r="A403" s="1"/>
      <c r="B403" s="20"/>
      <c r="C403" s="27"/>
      <c r="D403" s="27"/>
      <c r="E403" s="24"/>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1:38" ht="12.75">
      <c r="A404" s="1"/>
      <c r="B404" s="20"/>
      <c r="C404" s="27"/>
      <c r="D404" s="27"/>
      <c r="E404" s="24"/>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1:38" ht="12.75">
      <c r="A405" s="1"/>
      <c r="B405" s="20"/>
      <c r="C405" s="27"/>
      <c r="D405" s="27"/>
      <c r="E405" s="24"/>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1:38" ht="12.75">
      <c r="A406" s="1"/>
      <c r="B406" s="20"/>
      <c r="C406" s="27"/>
      <c r="D406" s="27"/>
      <c r="E406" s="24"/>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1:38" ht="12.75">
      <c r="A407" s="1"/>
      <c r="B407" s="20"/>
      <c r="C407" s="27"/>
      <c r="D407" s="27"/>
      <c r="E407" s="24"/>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1:38" ht="12.75">
      <c r="A408" s="1"/>
      <c r="B408" s="20"/>
      <c r="C408" s="27"/>
      <c r="D408" s="27"/>
      <c r="E408" s="24"/>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1:38" ht="12.75">
      <c r="A409" s="1"/>
      <c r="B409" s="20"/>
      <c r="C409" s="27"/>
      <c r="D409" s="27"/>
      <c r="E409" s="24"/>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1:38" ht="12.75">
      <c r="A410" s="1"/>
      <c r="B410" s="20"/>
      <c r="C410" s="27"/>
      <c r="D410" s="27"/>
      <c r="E410" s="24"/>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1:38" ht="12.75">
      <c r="A411" s="1"/>
      <c r="B411" s="20"/>
      <c r="C411" s="27"/>
      <c r="D411" s="27"/>
      <c r="E411" s="24"/>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1:38" ht="12.75">
      <c r="A412" s="1"/>
      <c r="B412" s="20"/>
      <c r="C412" s="27"/>
      <c r="D412" s="27"/>
      <c r="E412" s="24"/>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1:38" ht="12.75">
      <c r="A413" s="1"/>
      <c r="B413" s="20"/>
      <c r="C413" s="27"/>
      <c r="D413" s="27"/>
      <c r="E413" s="24"/>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1:38" ht="12.75">
      <c r="A414" s="1"/>
      <c r="B414" s="20"/>
      <c r="C414" s="27"/>
      <c r="D414" s="27"/>
      <c r="E414" s="24"/>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1:38" ht="12.75">
      <c r="A415" s="1"/>
      <c r="B415" s="20"/>
      <c r="C415" s="27"/>
      <c r="D415" s="27"/>
      <c r="E415" s="24"/>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1:38" ht="12.75">
      <c r="A416" s="1"/>
      <c r="B416" s="20"/>
      <c r="C416" s="27"/>
      <c r="D416" s="27"/>
      <c r="E416" s="24"/>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1:38" ht="12.75">
      <c r="A417" s="1"/>
      <c r="B417" s="20"/>
      <c r="C417" s="27"/>
      <c r="D417" s="27"/>
      <c r="E417" s="24"/>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1:38" ht="12.75">
      <c r="A418" s="1"/>
      <c r="B418" s="20"/>
      <c r="C418" s="27"/>
      <c r="D418" s="27"/>
      <c r="E418" s="24"/>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1:38" ht="12.75">
      <c r="A419" s="1"/>
      <c r="B419" s="20"/>
      <c r="C419" s="27"/>
      <c r="D419" s="27"/>
      <c r="E419" s="24"/>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1:38" ht="12.75">
      <c r="A420" s="1"/>
      <c r="B420" s="20"/>
      <c r="C420" s="27"/>
      <c r="D420" s="27"/>
      <c r="E420" s="24"/>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1:38" ht="12.75">
      <c r="A421" s="1"/>
      <c r="B421" s="20"/>
      <c r="C421" s="27"/>
      <c r="D421" s="27"/>
      <c r="E421" s="24"/>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1:38" ht="12.75">
      <c r="A422" s="1"/>
      <c r="B422" s="20"/>
      <c r="C422" s="27"/>
      <c r="D422" s="27"/>
      <c r="E422" s="24"/>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1:38" ht="12.75">
      <c r="A423" s="1"/>
      <c r="B423" s="20"/>
      <c r="C423" s="27"/>
      <c r="D423" s="27"/>
      <c r="E423" s="24"/>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1:38" ht="12.75">
      <c r="A424" s="1"/>
      <c r="B424" s="20"/>
      <c r="C424" s="27"/>
      <c r="D424" s="27"/>
      <c r="E424" s="24"/>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1:38" ht="12.75">
      <c r="A425" s="1"/>
      <c r="B425" s="20"/>
      <c r="C425" s="27"/>
      <c r="D425" s="27"/>
      <c r="E425" s="24"/>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1:38" ht="12.75">
      <c r="A426" s="1"/>
      <c r="B426" s="20"/>
      <c r="C426" s="27"/>
      <c r="D426" s="27"/>
      <c r="E426" s="24"/>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1:38" ht="12.75">
      <c r="A427" s="1"/>
      <c r="B427" s="20"/>
      <c r="C427" s="27"/>
      <c r="D427" s="27"/>
      <c r="E427" s="24"/>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1:38" ht="12.75">
      <c r="A428" s="1"/>
      <c r="B428" s="20"/>
      <c r="C428" s="27"/>
      <c r="D428" s="27"/>
      <c r="E428" s="24"/>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1:38" ht="12.75">
      <c r="A429" s="1"/>
      <c r="B429" s="20"/>
      <c r="C429" s="27"/>
      <c r="D429" s="27"/>
      <c r="E429" s="24"/>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1:38" ht="12.75">
      <c r="A430" s="1"/>
      <c r="B430" s="20"/>
      <c r="C430" s="27"/>
      <c r="D430" s="27"/>
      <c r="E430" s="24"/>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1:38" ht="12.75">
      <c r="A431" s="1"/>
      <c r="B431" s="20"/>
      <c r="C431" s="27"/>
      <c r="D431" s="27"/>
      <c r="E431" s="24"/>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1:38" ht="12.75">
      <c r="A432" s="1"/>
      <c r="B432" s="20"/>
      <c r="C432" s="27"/>
      <c r="D432" s="27"/>
      <c r="E432" s="24"/>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1:38" ht="12.75">
      <c r="A433" s="1"/>
      <c r="B433" s="20"/>
      <c r="C433" s="27"/>
      <c r="D433" s="27"/>
      <c r="E433" s="24"/>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1:38" ht="12.75">
      <c r="A434" s="1"/>
      <c r="B434" s="20"/>
      <c r="C434" s="27"/>
      <c r="D434" s="27"/>
      <c r="E434" s="24"/>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1:38" ht="12.75">
      <c r="A435" s="1"/>
      <c r="B435" s="20"/>
      <c r="C435" s="27"/>
      <c r="D435" s="27"/>
      <c r="E435" s="24"/>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1:38" ht="12.75">
      <c r="A436" s="1"/>
      <c r="B436" s="20"/>
      <c r="C436" s="27"/>
      <c r="D436" s="27"/>
      <c r="E436" s="24"/>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1:38" ht="12.75">
      <c r="A437" s="1"/>
      <c r="B437" s="20"/>
      <c r="C437" s="27"/>
      <c r="D437" s="27"/>
      <c r="E437" s="24"/>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1:38" ht="12.75">
      <c r="A438" s="1"/>
      <c r="B438" s="20"/>
      <c r="C438" s="27"/>
      <c r="D438" s="27"/>
      <c r="E438" s="24"/>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1:38" ht="12.75">
      <c r="A439" s="1"/>
      <c r="B439" s="20"/>
      <c r="C439" s="27"/>
      <c r="D439" s="27"/>
      <c r="E439" s="24"/>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1:38" ht="12.75">
      <c r="A440" s="1"/>
      <c r="B440" s="20"/>
      <c r="C440" s="27"/>
      <c r="D440" s="27"/>
      <c r="E440" s="24"/>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1:38" ht="12.75">
      <c r="A441" s="1"/>
      <c r="B441" s="20"/>
      <c r="C441" s="27"/>
      <c r="D441" s="27"/>
      <c r="E441" s="24"/>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1:38" ht="12.75">
      <c r="A442" s="1"/>
      <c r="B442" s="20"/>
      <c r="C442" s="27"/>
      <c r="D442" s="27"/>
      <c r="E442" s="24"/>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1:38" ht="12.75">
      <c r="A443" s="1"/>
      <c r="B443" s="20"/>
      <c r="C443" s="27"/>
      <c r="D443" s="27"/>
      <c r="E443" s="24"/>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1:38" ht="12.75">
      <c r="A444" s="1"/>
      <c r="B444" s="20"/>
      <c r="C444" s="27"/>
      <c r="D444" s="27"/>
      <c r="E444" s="24"/>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1:38" ht="12.75">
      <c r="A445" s="1"/>
      <c r="B445" s="20"/>
      <c r="C445" s="27"/>
      <c r="D445" s="27"/>
      <c r="E445" s="24"/>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1:38" ht="12.75">
      <c r="A446" s="1"/>
      <c r="B446" s="20"/>
      <c r="C446" s="27"/>
      <c r="D446" s="27"/>
      <c r="E446" s="24"/>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1:38" ht="12.75">
      <c r="A447" s="1"/>
      <c r="B447" s="20"/>
      <c r="C447" s="27"/>
      <c r="D447" s="27"/>
      <c r="E447" s="24"/>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1:38" ht="12.75">
      <c r="A448" s="1"/>
      <c r="B448" s="20"/>
      <c r="C448" s="27"/>
      <c r="D448" s="27"/>
      <c r="E448" s="24"/>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1:38" ht="12.75">
      <c r="A449" s="1"/>
      <c r="B449" s="20"/>
      <c r="C449" s="27"/>
      <c r="D449" s="27"/>
      <c r="E449" s="24"/>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1:38" ht="12.75">
      <c r="A450" s="1"/>
      <c r="B450" s="20"/>
      <c r="C450" s="27"/>
      <c r="D450" s="27"/>
      <c r="E450" s="24"/>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1:38" ht="12.75">
      <c r="A451" s="1"/>
      <c r="B451" s="20"/>
      <c r="C451" s="27"/>
      <c r="D451" s="27"/>
      <c r="E451" s="24"/>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1:38" ht="12.75">
      <c r="A452" s="1"/>
      <c r="B452" s="20"/>
      <c r="C452" s="27"/>
      <c r="D452" s="27"/>
      <c r="E452" s="24"/>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1:38" ht="12.75">
      <c r="A453" s="1"/>
      <c r="B453" s="20"/>
      <c r="C453" s="27"/>
      <c r="D453" s="27"/>
      <c r="E453" s="24"/>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1:38" ht="12.75">
      <c r="A454" s="1"/>
      <c r="B454" s="20"/>
      <c r="C454" s="27"/>
      <c r="D454" s="27"/>
      <c r="E454" s="24"/>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1:38" ht="12.75">
      <c r="A455" s="1"/>
      <c r="B455" s="20"/>
      <c r="C455" s="27"/>
      <c r="D455" s="27"/>
      <c r="E455" s="24"/>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1:38" ht="12.75">
      <c r="A456" s="1"/>
      <c r="B456" s="20"/>
      <c r="C456" s="27"/>
      <c r="D456" s="27"/>
      <c r="E456" s="24"/>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1:38" ht="12.75">
      <c r="A457" s="1"/>
      <c r="B457" s="20"/>
      <c r="C457" s="27"/>
      <c r="D457" s="27"/>
      <c r="E457" s="24"/>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1:38" ht="12.75">
      <c r="A458" s="1"/>
      <c r="B458" s="20"/>
      <c r="C458" s="27"/>
      <c r="D458" s="27"/>
      <c r="E458" s="24"/>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1:38" ht="12.75">
      <c r="A459" s="1"/>
      <c r="B459" s="20"/>
      <c r="C459" s="27"/>
      <c r="D459" s="27"/>
      <c r="E459" s="24"/>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1:38" ht="12.75">
      <c r="A460" s="1"/>
      <c r="B460" s="20"/>
      <c r="C460" s="27"/>
      <c r="D460" s="27"/>
      <c r="E460" s="24"/>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1:38" ht="12.75">
      <c r="A461" s="1"/>
      <c r="B461" s="20"/>
      <c r="C461" s="27"/>
      <c r="D461" s="27"/>
      <c r="E461" s="24"/>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1:38" ht="12.75">
      <c r="A462" s="1"/>
      <c r="B462" s="20"/>
      <c r="C462" s="27"/>
      <c r="D462" s="27"/>
      <c r="E462" s="24"/>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1:38" ht="12.75">
      <c r="A463" s="1"/>
      <c r="B463" s="20"/>
      <c r="C463" s="27"/>
      <c r="D463" s="27"/>
      <c r="E463" s="24"/>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1:38" ht="12.75">
      <c r="A464" s="1"/>
      <c r="B464" s="20"/>
      <c r="C464" s="27"/>
      <c r="D464" s="27"/>
      <c r="E464" s="24"/>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1:38" ht="12.75">
      <c r="A465" s="1"/>
      <c r="B465" s="20"/>
      <c r="C465" s="27"/>
      <c r="D465" s="27"/>
      <c r="E465" s="24"/>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1:38" ht="12.75">
      <c r="A466" s="1"/>
      <c r="B466" s="20"/>
      <c r="C466" s="27"/>
      <c r="D466" s="27"/>
      <c r="E466" s="24"/>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1:38" ht="12.75">
      <c r="A467" s="1"/>
      <c r="B467" s="20"/>
      <c r="C467" s="27"/>
      <c r="D467" s="27"/>
      <c r="E467" s="24"/>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1:38" ht="12.75">
      <c r="A468" s="1"/>
      <c r="B468" s="20"/>
      <c r="C468" s="27"/>
      <c r="D468" s="27"/>
      <c r="E468" s="24"/>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1:38" ht="12.75">
      <c r="A469" s="1"/>
      <c r="B469" s="20"/>
      <c r="C469" s="27"/>
      <c r="D469" s="27"/>
      <c r="E469" s="24"/>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1:38" ht="12.75">
      <c r="A470" s="1"/>
      <c r="B470" s="20"/>
      <c r="C470" s="27"/>
      <c r="D470" s="27"/>
      <c r="E470" s="24"/>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1:38" ht="12.75">
      <c r="A471" s="1"/>
      <c r="B471" s="20"/>
      <c r="C471" s="27"/>
      <c r="D471" s="27"/>
      <c r="E471" s="24"/>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1:38" ht="12.75">
      <c r="A472" s="1"/>
      <c r="B472" s="20"/>
      <c r="C472" s="27"/>
      <c r="D472" s="27"/>
      <c r="E472" s="24"/>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1:38" ht="12.75">
      <c r="A473" s="1"/>
      <c r="B473" s="20"/>
      <c r="C473" s="27"/>
      <c r="D473" s="27"/>
      <c r="E473" s="24"/>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1:38" ht="12.75">
      <c r="A474" s="1"/>
      <c r="B474" s="20"/>
      <c r="C474" s="27"/>
      <c r="D474" s="27"/>
      <c r="E474" s="24"/>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1:38" ht="12.75">
      <c r="A475" s="1"/>
      <c r="B475" s="20"/>
      <c r="C475" s="27"/>
      <c r="D475" s="27"/>
      <c r="E475" s="24"/>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1:38" ht="12.75">
      <c r="A476" s="1"/>
      <c r="B476" s="20"/>
      <c r="C476" s="27"/>
      <c r="D476" s="27"/>
      <c r="E476" s="24"/>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1:38" ht="12.75">
      <c r="A477" s="1"/>
      <c r="B477" s="20"/>
      <c r="C477" s="27"/>
      <c r="D477" s="27"/>
      <c r="E477" s="24"/>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1:38" ht="12.75">
      <c r="A478" s="1"/>
      <c r="B478" s="20"/>
      <c r="C478" s="27"/>
      <c r="D478" s="27"/>
      <c r="E478" s="24"/>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1:38" ht="12.75">
      <c r="A479" s="1"/>
      <c r="B479" s="20"/>
      <c r="C479" s="27"/>
      <c r="D479" s="27"/>
      <c r="E479" s="24"/>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1:38" ht="12.75">
      <c r="A480" s="1"/>
      <c r="B480" s="20"/>
      <c r="C480" s="27"/>
      <c r="D480" s="27"/>
      <c r="E480" s="24"/>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1:38" ht="12.75">
      <c r="A481" s="1"/>
      <c r="B481" s="20"/>
      <c r="C481" s="27"/>
      <c r="D481" s="27"/>
      <c r="E481" s="24"/>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1:38" ht="12.75">
      <c r="A482" s="1"/>
      <c r="B482" s="20"/>
      <c r="C482" s="27"/>
      <c r="D482" s="27"/>
      <c r="E482" s="24"/>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1:38" ht="12.75">
      <c r="A483" s="1"/>
      <c r="B483" s="20"/>
      <c r="C483" s="27"/>
      <c r="D483" s="27"/>
      <c r="E483" s="24"/>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1:38" ht="12.75">
      <c r="A484" s="1"/>
      <c r="B484" s="20"/>
      <c r="C484" s="27"/>
      <c r="D484" s="27"/>
      <c r="E484" s="24"/>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1:38" ht="12.75">
      <c r="A485" s="1"/>
      <c r="B485" s="20"/>
      <c r="C485" s="27"/>
      <c r="D485" s="27"/>
      <c r="E485" s="24"/>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1:38" ht="12.75">
      <c r="A486" s="1"/>
      <c r="B486" s="20"/>
      <c r="C486" s="27"/>
      <c r="D486" s="27"/>
      <c r="E486" s="24"/>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1:38" ht="12.75">
      <c r="A487" s="1"/>
      <c r="B487" s="20"/>
      <c r="C487" s="27"/>
      <c r="D487" s="27"/>
      <c r="E487" s="24"/>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1:38" ht="12.75">
      <c r="A488" s="1"/>
      <c r="B488" s="20"/>
      <c r="C488" s="27"/>
      <c r="D488" s="27"/>
      <c r="E488" s="24"/>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1:38" ht="12.75">
      <c r="A489" s="1"/>
      <c r="B489" s="20"/>
      <c r="C489" s="27"/>
      <c r="D489" s="27"/>
      <c r="E489" s="24"/>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1:38" ht="12.75">
      <c r="A490" s="1"/>
      <c r="B490" s="20"/>
      <c r="C490" s="27"/>
      <c r="D490" s="27"/>
      <c r="E490" s="24"/>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1:38" ht="12.75">
      <c r="A491" s="1"/>
      <c r="B491" s="20"/>
      <c r="C491" s="27"/>
      <c r="D491" s="27"/>
      <c r="E491" s="24"/>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1:38" ht="12.75">
      <c r="A492" s="1"/>
      <c r="B492" s="20"/>
      <c r="C492" s="27"/>
      <c r="D492" s="27"/>
      <c r="E492" s="24"/>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1:38" ht="12.75">
      <c r="A493" s="1"/>
      <c r="B493" s="20"/>
      <c r="C493" s="27"/>
      <c r="D493" s="27"/>
      <c r="E493" s="24"/>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1:38" ht="12.75">
      <c r="A494" s="1"/>
      <c r="B494" s="20"/>
      <c r="C494" s="27"/>
      <c r="D494" s="27"/>
      <c r="E494" s="24"/>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1:38" ht="12.75">
      <c r="A495" s="1"/>
      <c r="B495" s="20"/>
      <c r="C495" s="27"/>
      <c r="D495" s="27"/>
      <c r="E495" s="24"/>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1:38" ht="12.75">
      <c r="A496" s="1"/>
      <c r="B496" s="20"/>
      <c r="C496" s="27"/>
      <c r="D496" s="27"/>
      <c r="E496" s="24"/>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1:38" ht="12.75">
      <c r="A497" s="1"/>
      <c r="B497" s="20"/>
      <c r="C497" s="27"/>
      <c r="D497" s="27"/>
      <c r="E497" s="24"/>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1:38" ht="12.75">
      <c r="A498" s="1"/>
      <c r="B498" s="20"/>
      <c r="C498" s="27"/>
      <c r="D498" s="27"/>
      <c r="E498" s="24"/>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1:38" ht="12.75">
      <c r="A499" s="1"/>
      <c r="B499" s="20"/>
      <c r="C499" s="27"/>
      <c r="D499" s="27"/>
      <c r="E499" s="24"/>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1:38" ht="12.75">
      <c r="A500" s="1"/>
      <c r="B500" s="20"/>
      <c r="C500" s="27"/>
      <c r="D500" s="27"/>
      <c r="E500" s="24"/>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1:38" ht="12.75">
      <c r="A501" s="1"/>
      <c r="B501" s="20"/>
      <c r="C501" s="27"/>
      <c r="D501" s="27"/>
      <c r="E501" s="24"/>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1:38" ht="12.75">
      <c r="A502" s="1"/>
      <c r="B502" s="20"/>
      <c r="C502" s="27"/>
      <c r="D502" s="27"/>
      <c r="E502" s="24"/>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1:38" ht="12.75">
      <c r="A503" s="1"/>
      <c r="B503" s="20"/>
      <c r="C503" s="27"/>
      <c r="D503" s="27"/>
      <c r="E503" s="24"/>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1:38" ht="12.75">
      <c r="A504" s="1"/>
      <c r="B504" s="20"/>
      <c r="C504" s="27"/>
      <c r="D504" s="27"/>
      <c r="E504" s="24"/>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1:38" ht="12.75">
      <c r="A505" s="1"/>
      <c r="B505" s="20"/>
      <c r="C505" s="27"/>
      <c r="D505" s="27"/>
      <c r="E505" s="24"/>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1:38" ht="12.75">
      <c r="A506" s="1"/>
      <c r="B506" s="20"/>
      <c r="C506" s="27"/>
      <c r="D506" s="27"/>
      <c r="E506" s="24"/>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1:38" ht="12.75">
      <c r="A507" s="1"/>
      <c r="B507" s="20"/>
      <c r="C507" s="27"/>
      <c r="D507" s="27"/>
      <c r="E507" s="24"/>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1:38" ht="12.75">
      <c r="A508" s="1"/>
      <c r="B508" s="20"/>
      <c r="C508" s="27"/>
      <c r="D508" s="27"/>
      <c r="E508" s="24"/>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1:38" ht="12.75">
      <c r="A509" s="1"/>
      <c r="B509" s="20"/>
      <c r="C509" s="27"/>
      <c r="D509" s="27"/>
      <c r="E509" s="24"/>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1:38" ht="12.75">
      <c r="A510" s="1"/>
      <c r="B510" s="20"/>
      <c r="C510" s="27"/>
      <c r="D510" s="27"/>
      <c r="E510" s="24"/>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1:38" ht="12.75">
      <c r="A511" s="1"/>
      <c r="B511" s="20"/>
      <c r="C511" s="27"/>
      <c r="D511" s="27"/>
      <c r="E511" s="24"/>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1:38" ht="12.75">
      <c r="A512" s="1"/>
      <c r="B512" s="20"/>
      <c r="C512" s="27"/>
      <c r="D512" s="27"/>
      <c r="E512" s="24"/>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1:38" ht="12.75">
      <c r="A513" s="1"/>
      <c r="B513" s="20"/>
      <c r="C513" s="27"/>
      <c r="D513" s="27"/>
      <c r="E513" s="24"/>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1:38" ht="12.75">
      <c r="A514" s="1"/>
      <c r="B514" s="20"/>
      <c r="C514" s="27"/>
      <c r="D514" s="27"/>
      <c r="E514" s="24"/>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1:38" ht="12.75">
      <c r="A515" s="1"/>
      <c r="B515" s="20"/>
      <c r="C515" s="27"/>
      <c r="D515" s="27"/>
      <c r="E515" s="24"/>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1:38" ht="12.75">
      <c r="A516" s="1"/>
      <c r="B516" s="20"/>
      <c r="C516" s="27"/>
      <c r="D516" s="27"/>
      <c r="E516" s="24"/>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1:38" ht="12.75">
      <c r="A517" s="1"/>
      <c r="B517" s="20"/>
      <c r="C517" s="27"/>
      <c r="D517" s="27"/>
      <c r="E517" s="24"/>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1:38" ht="12.75">
      <c r="A518" s="1"/>
      <c r="B518" s="20"/>
      <c r="C518" s="27"/>
      <c r="D518" s="27"/>
      <c r="E518" s="24"/>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1:38" ht="12.75">
      <c r="A519" s="1"/>
      <c r="B519" s="20"/>
      <c r="C519" s="27"/>
      <c r="D519" s="27"/>
      <c r="E519" s="24"/>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1:38" ht="12.75">
      <c r="A520" s="1"/>
      <c r="B520" s="20"/>
      <c r="C520" s="27"/>
      <c r="D520" s="27"/>
      <c r="E520" s="24"/>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1:38" ht="12.75">
      <c r="A521" s="1"/>
      <c r="B521" s="20"/>
      <c r="C521" s="27"/>
      <c r="D521" s="27"/>
      <c r="E521" s="24"/>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1:38" ht="12.75">
      <c r="A522" s="1"/>
      <c r="B522" s="20"/>
      <c r="C522" s="27"/>
      <c r="D522" s="27"/>
      <c r="E522" s="24"/>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1:38" ht="12.75">
      <c r="A523" s="1"/>
      <c r="B523" s="20"/>
      <c r="C523" s="27"/>
      <c r="D523" s="27"/>
      <c r="E523" s="24"/>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1:38" ht="12.75">
      <c r="A524" s="1"/>
      <c r="B524" s="20"/>
      <c r="C524" s="27"/>
      <c r="D524" s="27"/>
      <c r="E524" s="24"/>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1:38" ht="12.75">
      <c r="A525" s="1"/>
      <c r="B525" s="20"/>
      <c r="C525" s="27"/>
      <c r="D525" s="27"/>
      <c r="E525" s="24"/>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1:38" ht="12.75">
      <c r="A526" s="1"/>
      <c r="B526" s="20"/>
      <c r="C526" s="27"/>
      <c r="D526" s="27"/>
      <c r="E526" s="24"/>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1:38" ht="12.75">
      <c r="A527" s="1"/>
      <c r="B527" s="20"/>
      <c r="C527" s="27"/>
      <c r="D527" s="27"/>
      <c r="E527" s="24"/>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1:38" ht="12.75">
      <c r="A528" s="1"/>
      <c r="B528" s="20"/>
      <c r="C528" s="27"/>
      <c r="D528" s="27"/>
      <c r="E528" s="24"/>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1:38" ht="12.75">
      <c r="A529" s="1"/>
      <c r="B529" s="20"/>
      <c r="C529" s="27"/>
      <c r="D529" s="27"/>
      <c r="E529" s="24"/>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1:38" ht="12.75">
      <c r="A530" s="1"/>
      <c r="B530" s="20"/>
      <c r="C530" s="27"/>
      <c r="D530" s="27"/>
      <c r="E530" s="24"/>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1:38" ht="13.5" thickBot="1">
      <c r="A531" s="1"/>
      <c r="B531" s="20"/>
      <c r="C531" s="27"/>
      <c r="D531" s="27"/>
      <c r="E531" s="24"/>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1:38" ht="12.75">
      <c r="A532" s="1"/>
      <c r="B532" s="19"/>
      <c r="C532" s="27"/>
      <c r="D532" s="27"/>
      <c r="E532" s="24"/>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1:38" ht="12.75">
      <c r="A533" s="1"/>
      <c r="B533" s="18"/>
      <c r="C533" s="27"/>
      <c r="D533" s="27"/>
      <c r="E533" s="24"/>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3:5" ht="12.75">
      <c r="C534" s="27"/>
      <c r="D534" s="27"/>
      <c r="E534" s="26"/>
    </row>
    <row r="535" spans="3:5" ht="12.75">
      <c r="C535" s="27"/>
      <c r="D535" s="27"/>
      <c r="E535" s="26"/>
    </row>
    <row r="536" spans="3:5" ht="12.75">
      <c r="C536" s="27"/>
      <c r="D536" s="27"/>
      <c r="E536" s="26"/>
    </row>
    <row r="537" spans="3:5" ht="12.75">
      <c r="C537" s="27"/>
      <c r="D537" s="27"/>
      <c r="E537" s="26"/>
    </row>
    <row r="538" spans="3:5" ht="12.75">
      <c r="C538" s="27"/>
      <c r="D538" s="27"/>
      <c r="E538" s="26"/>
    </row>
    <row r="539" spans="3:5" ht="12.75">
      <c r="C539" s="27"/>
      <c r="D539" s="27"/>
      <c r="E539" s="26"/>
    </row>
    <row r="540" spans="3:5" ht="12.75">
      <c r="C540" s="27"/>
      <c r="D540" s="27"/>
      <c r="E540" s="26"/>
    </row>
    <row r="541" spans="3:5" ht="12.75">
      <c r="C541" s="27"/>
      <c r="D541" s="27"/>
      <c r="E541" s="26"/>
    </row>
    <row r="542" spans="3:5" ht="12.75">
      <c r="C542" s="27"/>
      <c r="D542" s="27"/>
      <c r="E542" s="26"/>
    </row>
    <row r="543" spans="3:5" ht="12.75">
      <c r="C543" s="27"/>
      <c r="D543" s="27"/>
      <c r="E543" s="26"/>
    </row>
    <row r="544" spans="3:5" ht="12.75">
      <c r="C544" s="27"/>
      <c r="D544" s="27"/>
      <c r="E544" s="26"/>
    </row>
    <row r="545" spans="3:5" ht="12.75">
      <c r="C545" s="27"/>
      <c r="D545" s="27"/>
      <c r="E545" s="26"/>
    </row>
    <row r="546" spans="3:5" ht="12.75">
      <c r="C546" s="27"/>
      <c r="D546" s="27"/>
      <c r="E546" s="26"/>
    </row>
    <row r="547" spans="3:5" ht="12.75">
      <c r="C547" s="27"/>
      <c r="D547" s="27"/>
      <c r="E547" s="26"/>
    </row>
    <row r="548" spans="3:5" ht="12.75">
      <c r="C548" s="28"/>
      <c r="D548" s="28"/>
      <c r="E548" s="26"/>
    </row>
    <row r="549" spans="3:5" ht="12.75">
      <c r="C549" s="28"/>
      <c r="D549" s="28"/>
      <c r="E549" s="26"/>
    </row>
    <row r="550" spans="3:5" ht="12.75">
      <c r="C550" s="28"/>
      <c r="D550" s="28"/>
      <c r="E550" s="26"/>
    </row>
    <row r="551" spans="3:5" ht="12.75">
      <c r="C551" s="28"/>
      <c r="D551" s="28"/>
      <c r="E551" s="26"/>
    </row>
    <row r="552" spans="3:5" ht="12.75">
      <c r="C552" s="28"/>
      <c r="D552" s="28"/>
      <c r="E552" s="26"/>
    </row>
    <row r="553" spans="3:5" ht="12.75">
      <c r="C553" s="28"/>
      <c r="D553" s="28"/>
      <c r="E553" s="26"/>
    </row>
    <row r="554" spans="3:5" ht="12.75">
      <c r="C554" s="28"/>
      <c r="D554" s="28"/>
      <c r="E554" s="26"/>
    </row>
    <row r="555" spans="3:5" ht="12.75">
      <c r="C555" s="28"/>
      <c r="D555" s="28"/>
      <c r="E555" s="26"/>
    </row>
    <row r="556" spans="3:5" ht="12.75">
      <c r="C556" s="28"/>
      <c r="D556" s="28"/>
      <c r="E556" s="26"/>
    </row>
    <row r="557" spans="3:5" ht="12.75">
      <c r="C557" s="28"/>
      <c r="D557" s="28"/>
      <c r="E557" s="26"/>
    </row>
    <row r="558" spans="3:5" ht="12.75">
      <c r="C558" s="28"/>
      <c r="D558" s="28"/>
      <c r="E558" s="26"/>
    </row>
    <row r="559" spans="3:5" ht="12.75">
      <c r="C559" s="28"/>
      <c r="D559" s="28"/>
      <c r="E559" s="26"/>
    </row>
    <row r="560" spans="3:5" ht="12.75">
      <c r="C560" s="28"/>
      <c r="D560" s="28"/>
      <c r="E560" s="26"/>
    </row>
    <row r="561" spans="3:5" ht="12.75">
      <c r="C561" s="28"/>
      <c r="D561" s="28"/>
      <c r="E561" s="26"/>
    </row>
    <row r="562" spans="3:5" ht="12.75">
      <c r="C562" s="28"/>
      <c r="D562" s="28"/>
      <c r="E562" s="26"/>
    </row>
    <row r="563" spans="3:5" ht="12.75">
      <c r="C563" s="28"/>
      <c r="D563" s="28"/>
      <c r="E563" s="26"/>
    </row>
    <row r="564" spans="3:5" ht="12.75">
      <c r="C564" s="28"/>
      <c r="D564" s="28"/>
      <c r="E564" s="26"/>
    </row>
    <row r="565" spans="3:5" ht="12.75">
      <c r="C565" s="28"/>
      <c r="D565" s="28"/>
      <c r="E565" s="26"/>
    </row>
    <row r="566" spans="3:5" ht="12.75">
      <c r="C566" s="28"/>
      <c r="D566" s="28"/>
      <c r="E566" s="26"/>
    </row>
    <row r="567" spans="3:5" ht="12.75">
      <c r="C567" s="28"/>
      <c r="D567" s="28"/>
      <c r="E567" s="26"/>
    </row>
    <row r="568" spans="3:5" ht="12.75">
      <c r="C568" s="28"/>
      <c r="D568" s="28"/>
      <c r="E568" s="26"/>
    </row>
    <row r="569" spans="3:5" ht="12.75">
      <c r="C569" s="28"/>
      <c r="D569" s="28"/>
      <c r="E569" s="26"/>
    </row>
    <row r="570" spans="3:5" ht="12.75">
      <c r="C570" s="28"/>
      <c r="D570" s="28"/>
      <c r="E570" s="26"/>
    </row>
    <row r="571" spans="3:5" ht="12.75">
      <c r="C571" s="28"/>
      <c r="D571" s="28"/>
      <c r="E571" s="26"/>
    </row>
    <row r="572" spans="3:5" ht="12.75">
      <c r="C572" s="28"/>
      <c r="D572" s="28"/>
      <c r="E572" s="26"/>
    </row>
    <row r="573" spans="3:5" ht="12.75">
      <c r="C573" s="28"/>
      <c r="D573" s="28"/>
      <c r="E573" s="26"/>
    </row>
    <row r="574" spans="3:5" ht="12.75">
      <c r="C574" s="28"/>
      <c r="D574" s="28"/>
      <c r="E574" s="26"/>
    </row>
    <row r="575" spans="3:5" ht="12.75">
      <c r="C575" s="28"/>
      <c r="D575" s="28"/>
      <c r="E575" s="26"/>
    </row>
    <row r="576" spans="3:5" ht="12.75">
      <c r="C576" s="28"/>
      <c r="D576" s="28"/>
      <c r="E576" s="26"/>
    </row>
    <row r="577" spans="3:5" ht="12.75">
      <c r="C577" s="28"/>
      <c r="D577" s="28"/>
      <c r="E577" s="26"/>
    </row>
    <row r="578" spans="3:5" ht="12.75">
      <c r="C578" s="28"/>
      <c r="D578" s="28"/>
      <c r="E578" s="26"/>
    </row>
    <row r="579" spans="3:5" ht="12.75">
      <c r="C579" s="28"/>
      <c r="D579" s="28"/>
      <c r="E579" s="26"/>
    </row>
    <row r="580" spans="3:5" ht="12.75">
      <c r="C580" s="28"/>
      <c r="D580" s="28"/>
      <c r="E580" s="26"/>
    </row>
    <row r="581" spans="3:5" ht="12.75">
      <c r="C581" s="28"/>
      <c r="D581" s="28"/>
      <c r="E581" s="26"/>
    </row>
    <row r="582" spans="3:5" ht="12.75">
      <c r="C582" s="28"/>
      <c r="D582" s="28"/>
      <c r="E582" s="26"/>
    </row>
    <row r="583" spans="3:5" ht="12.75">
      <c r="C583" s="28"/>
      <c r="D583" s="28"/>
      <c r="E583" s="26"/>
    </row>
    <row r="584" spans="3:5" ht="12.75">
      <c r="C584" s="28"/>
      <c r="D584" s="28"/>
      <c r="E584" s="26"/>
    </row>
    <row r="585" spans="3:5" ht="12.75">
      <c r="C585" s="28"/>
      <c r="D585" s="28"/>
      <c r="E585" s="26"/>
    </row>
    <row r="586" spans="3:5" ht="12.75">
      <c r="C586" s="28"/>
      <c r="D586" s="28"/>
      <c r="E586" s="26"/>
    </row>
    <row r="587" spans="3:5" ht="12.75">
      <c r="C587" s="28"/>
      <c r="D587" s="28"/>
      <c r="E587" s="26"/>
    </row>
    <row r="588" spans="3:5" ht="12.75">
      <c r="C588" s="28"/>
      <c r="D588" s="28"/>
      <c r="E588" s="26"/>
    </row>
    <row r="589" spans="3:5" ht="12.75">
      <c r="C589" s="28"/>
      <c r="D589" s="28"/>
      <c r="E589" s="26"/>
    </row>
    <row r="590" spans="3:5" ht="12.75">
      <c r="C590" s="28"/>
      <c r="D590" s="28"/>
      <c r="E590" s="26"/>
    </row>
    <row r="591" spans="3:5" ht="12.75">
      <c r="C591" s="28"/>
      <c r="D591" s="28"/>
      <c r="E591" s="26"/>
    </row>
    <row r="592" spans="3:5" ht="12.75">
      <c r="C592" s="28"/>
      <c r="D592" s="28"/>
      <c r="E592" s="26"/>
    </row>
    <row r="593" spans="3:5" ht="12.75">
      <c r="C593" s="28"/>
      <c r="D593" s="28"/>
      <c r="E593" s="26"/>
    </row>
    <row r="594" spans="3:5" ht="12.75">
      <c r="C594" s="28"/>
      <c r="D594" s="28"/>
      <c r="E594" s="26"/>
    </row>
    <row r="595" spans="3:5" ht="12.75">
      <c r="C595" s="28"/>
      <c r="D595" s="28"/>
      <c r="E595" s="26"/>
    </row>
    <row r="596" spans="3:5" ht="12.75">
      <c r="C596" s="28"/>
      <c r="D596" s="28"/>
      <c r="E596" s="26"/>
    </row>
    <row r="597" spans="3:5" ht="12.75">
      <c r="C597" s="28"/>
      <c r="D597" s="28"/>
      <c r="E597" s="26"/>
    </row>
    <row r="598" spans="3:5" ht="12.75">
      <c r="C598" s="28"/>
      <c r="D598" s="28"/>
      <c r="E598" s="26"/>
    </row>
    <row r="599" spans="3:5" ht="12.75">
      <c r="C599" s="28"/>
      <c r="D599" s="28"/>
      <c r="E599" s="26"/>
    </row>
    <row r="600" spans="3:5" ht="12.75">
      <c r="C600" s="28"/>
      <c r="D600" s="28"/>
      <c r="E600" s="26"/>
    </row>
    <row r="601" spans="3:5" ht="12.75">
      <c r="C601" s="28"/>
      <c r="D601" s="28"/>
      <c r="E601" s="26"/>
    </row>
    <row r="602" spans="3:5" ht="12.75">
      <c r="C602" s="28"/>
      <c r="D602" s="28"/>
      <c r="E602" s="26"/>
    </row>
    <row r="603" spans="3:5" ht="12.75">
      <c r="C603" s="28"/>
      <c r="D603" s="28"/>
      <c r="E603" s="26"/>
    </row>
    <row r="604" spans="3:5" ht="12.75">
      <c r="C604" s="28"/>
      <c r="D604" s="28"/>
      <c r="E604" s="26"/>
    </row>
    <row r="605" spans="3:5" ht="12.75">
      <c r="C605" s="28"/>
      <c r="D605" s="28"/>
      <c r="E605" s="26"/>
    </row>
    <row r="606" spans="3:5" ht="12.75">
      <c r="C606" s="28"/>
      <c r="D606" s="28"/>
      <c r="E606" s="26"/>
    </row>
    <row r="607" spans="3:5" ht="12.75">
      <c r="C607" s="28"/>
      <c r="D607" s="28"/>
      <c r="E607" s="26"/>
    </row>
    <row r="608" spans="3:5" ht="12.75">
      <c r="C608" s="28"/>
      <c r="D608" s="28"/>
      <c r="E608" s="26"/>
    </row>
    <row r="609" spans="3:5" ht="12.75">
      <c r="C609" s="28"/>
      <c r="D609" s="28"/>
      <c r="E609" s="26"/>
    </row>
    <row r="610" spans="3:5" ht="12.75">
      <c r="C610" s="28"/>
      <c r="D610" s="28"/>
      <c r="E610" s="26"/>
    </row>
    <row r="611" spans="3:5" ht="12.75">
      <c r="C611" s="28"/>
      <c r="D611" s="28"/>
      <c r="E611" s="26"/>
    </row>
    <row r="612" spans="3:5" ht="12.75">
      <c r="C612" s="28"/>
      <c r="D612" s="28"/>
      <c r="E612" s="26"/>
    </row>
    <row r="613" spans="3:5" ht="12.75">
      <c r="C613" s="28"/>
      <c r="D613" s="28"/>
      <c r="E613" s="26"/>
    </row>
    <row r="614" spans="3:5" ht="12.75">
      <c r="C614" s="28"/>
      <c r="D614" s="28"/>
      <c r="E614" s="26"/>
    </row>
    <row r="615" spans="3:5" ht="12.75">
      <c r="C615" s="28"/>
      <c r="D615" s="28"/>
      <c r="E615" s="26"/>
    </row>
    <row r="616" spans="3:5" ht="12.75">
      <c r="C616" s="28"/>
      <c r="D616" s="28"/>
      <c r="E616" s="26"/>
    </row>
    <row r="617" spans="3:5" ht="12.75">
      <c r="C617" s="28"/>
      <c r="D617" s="28"/>
      <c r="E617" s="26"/>
    </row>
    <row r="618" spans="3:5" ht="12.75">
      <c r="C618" s="28"/>
      <c r="D618" s="28"/>
      <c r="E618" s="26"/>
    </row>
    <row r="619" spans="3:5" ht="12.75">
      <c r="C619" s="28"/>
      <c r="D619" s="28"/>
      <c r="E619" s="26"/>
    </row>
    <row r="620" spans="3:5" ht="12.75">
      <c r="C620" s="28"/>
      <c r="D620" s="28"/>
      <c r="E620" s="26"/>
    </row>
    <row r="621" spans="3:5" ht="12.75">
      <c r="C621" s="28"/>
      <c r="D621" s="28"/>
      <c r="E621" s="26"/>
    </row>
    <row r="622" spans="3:5" ht="12.75">
      <c r="C622" s="28"/>
      <c r="D622" s="28"/>
      <c r="E622" s="26"/>
    </row>
    <row r="623" spans="3:5" ht="12.75">
      <c r="C623" s="28"/>
      <c r="D623" s="28"/>
      <c r="E623" s="26"/>
    </row>
    <row r="624" spans="3:5" ht="12.75">
      <c r="C624" s="28"/>
      <c r="D624" s="28"/>
      <c r="E624" s="26"/>
    </row>
    <row r="625" spans="3:5" ht="12.75">
      <c r="C625" s="28"/>
      <c r="D625" s="28"/>
      <c r="E625" s="26"/>
    </row>
    <row r="626" spans="3:5" ht="12.75">
      <c r="C626" s="28"/>
      <c r="D626" s="28"/>
      <c r="E626" s="26"/>
    </row>
    <row r="627" spans="3:5" ht="12.75">
      <c r="C627" s="28"/>
      <c r="D627" s="28"/>
      <c r="E627" s="26"/>
    </row>
    <row r="628" spans="3:5" ht="12.75">
      <c r="C628" s="28"/>
      <c r="D628" s="28"/>
      <c r="E628" s="26"/>
    </row>
    <row r="629" spans="3:5" ht="12.75">
      <c r="C629" s="28"/>
      <c r="D629" s="28"/>
      <c r="E629" s="26"/>
    </row>
    <row r="630" spans="3:5" ht="12.75">
      <c r="C630" s="28"/>
      <c r="D630" s="28"/>
      <c r="E630" s="26"/>
    </row>
    <row r="631" spans="3:5" ht="12.75">
      <c r="C631" s="28"/>
      <c r="D631" s="28"/>
      <c r="E631" s="26"/>
    </row>
    <row r="632" spans="3:5" ht="12.75">
      <c r="C632" s="28"/>
      <c r="D632" s="28"/>
      <c r="E632" s="26"/>
    </row>
    <row r="633" spans="3:5" ht="12.75">
      <c r="C633" s="28"/>
      <c r="D633" s="28"/>
      <c r="E633" s="26"/>
    </row>
    <row r="634" spans="3:5" ht="12.75">
      <c r="C634" s="28"/>
      <c r="D634" s="28"/>
      <c r="E634" s="26"/>
    </row>
    <row r="635" spans="3:5" ht="12.75">
      <c r="C635" s="28"/>
      <c r="D635" s="28"/>
      <c r="E635" s="26"/>
    </row>
    <row r="636" spans="3:5" ht="12.75">
      <c r="C636" s="28"/>
      <c r="D636" s="28"/>
      <c r="E636" s="26"/>
    </row>
    <row r="637" spans="3:5" ht="12.75">
      <c r="C637" s="28"/>
      <c r="D637" s="28"/>
      <c r="E637" s="26"/>
    </row>
    <row r="638" spans="3:5" ht="12.75">
      <c r="C638" s="28"/>
      <c r="D638" s="28"/>
      <c r="E638" s="26"/>
    </row>
    <row r="639" spans="3:5" ht="12.75">
      <c r="C639" s="28"/>
      <c r="D639" s="28"/>
      <c r="E639" s="26"/>
    </row>
    <row r="640" spans="3:5" ht="12.75">
      <c r="C640" s="28"/>
      <c r="D640" s="28"/>
      <c r="E640" s="26"/>
    </row>
    <row r="641" spans="3:5" ht="12.75">
      <c r="C641" s="28"/>
      <c r="D641" s="28"/>
      <c r="E641" s="26"/>
    </row>
    <row r="642" spans="3:5" ht="12.75">
      <c r="C642" s="28"/>
      <c r="D642" s="28"/>
      <c r="E642" s="26"/>
    </row>
    <row r="643" spans="3:5" ht="12.75">
      <c r="C643" s="28"/>
      <c r="D643" s="28"/>
      <c r="E643" s="26"/>
    </row>
    <row r="644" spans="3:5" ht="12.75">
      <c r="C644" s="28"/>
      <c r="D644" s="28"/>
      <c r="E644" s="26"/>
    </row>
    <row r="645" spans="3:5" ht="12.75">
      <c r="C645" s="28"/>
      <c r="D645" s="28"/>
      <c r="E645" s="26"/>
    </row>
    <row r="646" spans="3:5" ht="12.75">
      <c r="C646" s="28"/>
      <c r="D646" s="28"/>
      <c r="E646" s="26"/>
    </row>
    <row r="647" spans="3:5" ht="12.75">
      <c r="C647" s="28"/>
      <c r="D647" s="28"/>
      <c r="E647" s="26"/>
    </row>
    <row r="648" spans="3:5" ht="12.75">
      <c r="C648" s="28"/>
      <c r="D648" s="28"/>
      <c r="E648" s="26"/>
    </row>
    <row r="649" spans="3:5" ht="12.75">
      <c r="C649" s="28"/>
      <c r="D649" s="28"/>
      <c r="E649" s="26"/>
    </row>
    <row r="650" spans="3:5" ht="12.75">
      <c r="C650" s="28"/>
      <c r="D650" s="28"/>
      <c r="E650" s="26"/>
    </row>
    <row r="651" spans="3:5" ht="12.75">
      <c r="C651" s="28"/>
      <c r="D651" s="28"/>
      <c r="E651" s="26"/>
    </row>
    <row r="652" spans="3:5" ht="12.75">
      <c r="C652" s="28"/>
      <c r="D652" s="28"/>
      <c r="E652" s="26"/>
    </row>
    <row r="653" spans="3:5" ht="12.75">
      <c r="C653" s="28"/>
      <c r="D653" s="28"/>
      <c r="E653" s="26"/>
    </row>
    <row r="654" spans="3:5" ht="12.75">
      <c r="C654" s="28"/>
      <c r="D654" s="28"/>
      <c r="E654" s="26"/>
    </row>
    <row r="655" spans="3:5" ht="12.75">
      <c r="C655" s="28"/>
      <c r="D655" s="28"/>
      <c r="E655" s="26"/>
    </row>
    <row r="656" spans="3:5" ht="12.75">
      <c r="C656" s="28"/>
      <c r="D656" s="28"/>
      <c r="E656" s="26"/>
    </row>
    <row r="657" spans="3:5" ht="12.75">
      <c r="C657" s="28"/>
      <c r="D657" s="28"/>
      <c r="E657" s="26"/>
    </row>
    <row r="658" spans="3:5" ht="12.75">
      <c r="C658" s="28"/>
      <c r="D658" s="28"/>
      <c r="E658" s="26"/>
    </row>
    <row r="659" spans="3:5" ht="12.75">
      <c r="C659" s="28"/>
      <c r="D659" s="28"/>
      <c r="E659" s="26"/>
    </row>
    <row r="660" spans="3:5" ht="12.75">
      <c r="C660" s="28"/>
      <c r="D660" s="28"/>
      <c r="E660" s="26"/>
    </row>
    <row r="661" spans="3:5" ht="12.75">
      <c r="C661" s="28"/>
      <c r="D661" s="28"/>
      <c r="E661" s="26"/>
    </row>
    <row r="662" spans="3:5" ht="12.75">
      <c r="C662" s="28"/>
      <c r="D662" s="28"/>
      <c r="E662" s="26"/>
    </row>
    <row r="663" spans="3:5" ht="12.75">
      <c r="C663" s="28"/>
      <c r="D663" s="28"/>
      <c r="E663" s="26"/>
    </row>
    <row r="664" spans="3:5" ht="12.75">
      <c r="C664" s="28"/>
      <c r="D664" s="28"/>
      <c r="E664" s="26"/>
    </row>
    <row r="665" spans="3:5" ht="12.75">
      <c r="C665" s="28"/>
      <c r="D665" s="28"/>
      <c r="E665" s="26"/>
    </row>
    <row r="666" spans="3:5" ht="12.75">
      <c r="C666" s="28"/>
      <c r="D666" s="28"/>
      <c r="E666" s="26"/>
    </row>
    <row r="667" spans="3:5" ht="12.75">
      <c r="C667" s="28"/>
      <c r="D667" s="28"/>
      <c r="E667" s="26"/>
    </row>
    <row r="668" spans="3:5" ht="12.75">
      <c r="C668" s="28"/>
      <c r="D668" s="28"/>
      <c r="E668" s="26"/>
    </row>
    <row r="669" spans="3:5" ht="12.75">
      <c r="C669" s="28"/>
      <c r="D669" s="28"/>
      <c r="E669" s="26"/>
    </row>
    <row r="670" spans="3:5" ht="12.75">
      <c r="C670" s="28"/>
      <c r="D670" s="28"/>
      <c r="E670" s="26"/>
    </row>
    <row r="671" spans="3:5" ht="12.75">
      <c r="C671" s="28"/>
      <c r="D671" s="28"/>
      <c r="E671" s="26"/>
    </row>
    <row r="672" spans="3:5" ht="12.75">
      <c r="C672" s="28"/>
      <c r="D672" s="28"/>
      <c r="E672" s="26"/>
    </row>
    <row r="673" spans="3:5" ht="12.75">
      <c r="C673" s="28"/>
      <c r="D673" s="28"/>
      <c r="E673" s="26"/>
    </row>
    <row r="674" spans="3:5" ht="12.75">
      <c r="C674" s="28"/>
      <c r="D674" s="28"/>
      <c r="E674" s="26"/>
    </row>
    <row r="675" spans="3:5" ht="12.75">
      <c r="C675" s="28"/>
      <c r="D675" s="28"/>
      <c r="E675" s="26"/>
    </row>
    <row r="676" spans="3:5" ht="12.75">
      <c r="C676" s="28"/>
      <c r="D676" s="28"/>
      <c r="E676" s="26"/>
    </row>
    <row r="677" spans="3:5" ht="12.75">
      <c r="C677" s="28"/>
      <c r="D677" s="28"/>
      <c r="E677" s="26"/>
    </row>
    <row r="678" spans="3:5" ht="12.75">
      <c r="C678" s="28"/>
      <c r="D678" s="28"/>
      <c r="E678" s="26"/>
    </row>
    <row r="679" spans="3:5" ht="12.75">
      <c r="C679" s="28"/>
      <c r="D679" s="28"/>
      <c r="E679" s="26"/>
    </row>
    <row r="680" spans="3:5" ht="12.75">
      <c r="C680" s="28"/>
      <c r="D680" s="28"/>
      <c r="E680" s="26"/>
    </row>
    <row r="681" spans="3:5" ht="12.75">
      <c r="C681" s="28"/>
      <c r="D681" s="28"/>
      <c r="E681" s="26"/>
    </row>
    <row r="682" spans="3:5" ht="12.75">
      <c r="C682" s="28"/>
      <c r="D682" s="28"/>
      <c r="E682" s="26"/>
    </row>
    <row r="683" spans="3:5" ht="12.75">
      <c r="C683" s="28"/>
      <c r="D683" s="28"/>
      <c r="E683" s="26"/>
    </row>
    <row r="684" spans="3:5" ht="12.75">
      <c r="C684" s="28"/>
      <c r="D684" s="28"/>
      <c r="E684" s="26"/>
    </row>
    <row r="685" spans="3:5" ht="12.75">
      <c r="C685" s="28"/>
      <c r="D685" s="28"/>
      <c r="E685" s="26"/>
    </row>
    <row r="686" spans="3:5" ht="12.75">
      <c r="C686" s="28"/>
      <c r="D686" s="28"/>
      <c r="E686" s="26"/>
    </row>
    <row r="687" spans="3:5" ht="12.75">
      <c r="C687" s="28"/>
      <c r="D687" s="28"/>
      <c r="E687" s="26"/>
    </row>
    <row r="688" spans="3:5" ht="12.75">
      <c r="C688" s="28"/>
      <c r="D688" s="28"/>
      <c r="E688" s="26"/>
    </row>
    <row r="689" spans="3:5" ht="12.75">
      <c r="C689" s="28"/>
      <c r="D689" s="28"/>
      <c r="E689" s="26"/>
    </row>
    <row r="690" spans="3:5" ht="12.75">
      <c r="C690" s="28"/>
      <c r="D690" s="28"/>
      <c r="E690" s="26"/>
    </row>
    <row r="691" spans="3:5" ht="12.75">
      <c r="C691" s="28"/>
      <c r="D691" s="28"/>
      <c r="E691" s="26"/>
    </row>
    <row r="692" spans="3:5" ht="12.75">
      <c r="C692" s="28"/>
      <c r="D692" s="28"/>
      <c r="E692" s="26"/>
    </row>
    <row r="693" spans="3:5" ht="12.75">
      <c r="C693" s="28"/>
      <c r="D693" s="28"/>
      <c r="E693" s="26"/>
    </row>
    <row r="694" spans="3:5" ht="12.75">
      <c r="C694" s="28"/>
      <c r="D694" s="28"/>
      <c r="E694" s="26"/>
    </row>
    <row r="695" spans="3:5" ht="12.75">
      <c r="C695" s="28"/>
      <c r="D695" s="28"/>
      <c r="E695" s="26"/>
    </row>
    <row r="696" spans="3:5" ht="12.75">
      <c r="C696" s="28"/>
      <c r="D696" s="28"/>
      <c r="E696" s="26"/>
    </row>
    <row r="697" spans="3:5" ht="12.75">
      <c r="C697" s="28"/>
      <c r="D697" s="28"/>
      <c r="E697" s="26"/>
    </row>
    <row r="698" spans="3:5" ht="12.75">
      <c r="C698" s="28"/>
      <c r="D698" s="28"/>
      <c r="E698" s="26"/>
    </row>
    <row r="699" spans="3:5" ht="12.75">
      <c r="C699" s="28"/>
      <c r="D699" s="28"/>
      <c r="E699" s="26"/>
    </row>
    <row r="700" spans="3:5" ht="12.75">
      <c r="C700" s="28"/>
      <c r="D700" s="28"/>
      <c r="E700" s="26"/>
    </row>
    <row r="701" spans="3:5" ht="12.75">
      <c r="C701" s="28"/>
      <c r="D701" s="28"/>
      <c r="E701" s="26"/>
    </row>
    <row r="702" spans="3:5" ht="12.75">
      <c r="C702" s="28"/>
      <c r="D702" s="28"/>
      <c r="E702" s="26"/>
    </row>
    <row r="703" spans="3:5" ht="12.75">
      <c r="C703" s="28"/>
      <c r="D703" s="28"/>
      <c r="E703" s="26"/>
    </row>
    <row r="704" spans="3:5" ht="12.75">
      <c r="C704" s="28"/>
      <c r="D704" s="28"/>
      <c r="E704" s="26"/>
    </row>
    <row r="705" spans="3:5" ht="12.75">
      <c r="C705" s="28"/>
      <c r="D705" s="28"/>
      <c r="E705" s="26"/>
    </row>
    <row r="706" spans="3:5" ht="12.75">
      <c r="C706" s="28"/>
      <c r="D706" s="28"/>
      <c r="E706" s="26"/>
    </row>
    <row r="707" spans="3:5" ht="12.75">
      <c r="C707" s="28"/>
      <c r="D707" s="28"/>
      <c r="E707" s="26"/>
    </row>
    <row r="708" spans="3:5" ht="12.75">
      <c r="C708" s="28"/>
      <c r="D708" s="28"/>
      <c r="E708" s="26"/>
    </row>
    <row r="709" spans="3:5" ht="12.75">
      <c r="C709" s="28"/>
      <c r="D709" s="28"/>
      <c r="E709" s="26"/>
    </row>
    <row r="710" spans="3:5" ht="12.75">
      <c r="C710" s="28"/>
      <c r="D710" s="28"/>
      <c r="E710" s="26"/>
    </row>
    <row r="711" spans="3:5" ht="12.75">
      <c r="C711" s="28"/>
      <c r="D711" s="28"/>
      <c r="E711" s="26"/>
    </row>
    <row r="712" spans="3:5" ht="12.75">
      <c r="C712" s="28"/>
      <c r="D712" s="28"/>
      <c r="E712" s="26"/>
    </row>
    <row r="713" spans="3:5" ht="12.75">
      <c r="C713" s="28"/>
      <c r="D713" s="28"/>
      <c r="E713" s="26"/>
    </row>
    <row r="714" spans="3:5" ht="12.75">
      <c r="C714" s="28"/>
      <c r="D714" s="28"/>
      <c r="E714" s="26"/>
    </row>
    <row r="715" spans="3:5" ht="12.75">
      <c r="C715" s="28"/>
      <c r="D715" s="28"/>
      <c r="E715" s="26"/>
    </row>
    <row r="716" spans="3:5" ht="12.75">
      <c r="C716" s="28"/>
      <c r="D716" s="28"/>
      <c r="E716" s="26"/>
    </row>
    <row r="717" spans="3:5" ht="12.75">
      <c r="C717" s="28"/>
      <c r="D717" s="28"/>
      <c r="E717" s="26"/>
    </row>
    <row r="718" spans="3:5" ht="12.75">
      <c r="C718" s="28"/>
      <c r="D718" s="28"/>
      <c r="E718" s="26"/>
    </row>
    <row r="719" spans="3:5" ht="12.75">
      <c r="C719" s="28"/>
      <c r="D719" s="28"/>
      <c r="E719" s="26"/>
    </row>
    <row r="720" spans="3:5" ht="12.75">
      <c r="C720" s="28"/>
      <c r="D720" s="28"/>
      <c r="E720" s="26"/>
    </row>
    <row r="721" spans="3:5" ht="12.75">
      <c r="C721" s="28"/>
      <c r="D721" s="28"/>
      <c r="E721" s="26"/>
    </row>
    <row r="722" spans="3:5" ht="12.75">
      <c r="C722" s="28"/>
      <c r="D722" s="28"/>
      <c r="E722" s="26"/>
    </row>
    <row r="723" spans="3:5" ht="12.75">
      <c r="C723" s="28"/>
      <c r="D723" s="28"/>
      <c r="E723" s="26"/>
    </row>
    <row r="724" spans="3:5" ht="12.75">
      <c r="C724" s="28"/>
      <c r="D724" s="28"/>
      <c r="E724" s="26"/>
    </row>
    <row r="725" spans="3:5" ht="12.75">
      <c r="C725" s="28"/>
      <c r="D725" s="28"/>
      <c r="E725" s="26"/>
    </row>
    <row r="726" spans="3:5" ht="12.75">
      <c r="C726" s="28"/>
      <c r="D726" s="28"/>
      <c r="E726" s="26"/>
    </row>
    <row r="727" spans="3:5" ht="12.75">
      <c r="C727" s="28"/>
      <c r="D727" s="28"/>
      <c r="E727" s="26"/>
    </row>
    <row r="728" spans="3:5" ht="12.75">
      <c r="C728" s="28"/>
      <c r="D728" s="28"/>
      <c r="E728" s="26"/>
    </row>
    <row r="729" spans="3:5" ht="12.75">
      <c r="C729" s="28"/>
      <c r="D729" s="28"/>
      <c r="E729" s="26"/>
    </row>
    <row r="730" spans="3:5" ht="12.75">
      <c r="C730" s="28"/>
      <c r="D730" s="28"/>
      <c r="E730" s="26"/>
    </row>
    <row r="731" spans="3:5" ht="12.75">
      <c r="C731" s="28"/>
      <c r="D731" s="28"/>
      <c r="E731" s="26"/>
    </row>
    <row r="732" spans="3:5" ht="12.75">
      <c r="C732" s="28"/>
      <c r="D732" s="28"/>
      <c r="E732" s="26"/>
    </row>
    <row r="733" spans="3:5" ht="12.75">
      <c r="C733" s="28"/>
      <c r="D733" s="28"/>
      <c r="E733" s="26"/>
    </row>
    <row r="734" spans="3:5" ht="12.75">
      <c r="C734" s="28"/>
      <c r="D734" s="28"/>
      <c r="E734" s="26"/>
    </row>
    <row r="735" spans="3:5" ht="12.75">
      <c r="C735" s="28"/>
      <c r="D735" s="28"/>
      <c r="E735" s="26"/>
    </row>
    <row r="736" spans="3:5" ht="12.75">
      <c r="C736" s="28"/>
      <c r="D736" s="28"/>
      <c r="E736" s="26"/>
    </row>
    <row r="737" spans="3:5" ht="12.75">
      <c r="C737" s="28"/>
      <c r="D737" s="28"/>
      <c r="E737" s="26"/>
    </row>
    <row r="738" spans="3:5" ht="12.75">
      <c r="C738" s="28"/>
      <c r="D738" s="28"/>
      <c r="E738" s="26"/>
    </row>
    <row r="739" spans="3:5" ht="12.75">
      <c r="C739" s="28"/>
      <c r="D739" s="28"/>
      <c r="E739" s="26"/>
    </row>
    <row r="740" spans="3:5" ht="12.75">
      <c r="C740" s="28"/>
      <c r="D740" s="28"/>
      <c r="E740" s="26"/>
    </row>
    <row r="741" spans="3:5" ht="12.75">
      <c r="C741" s="28"/>
      <c r="D741" s="28"/>
      <c r="E741" s="26"/>
    </row>
    <row r="742" spans="3:5" ht="12.75">
      <c r="C742" s="28"/>
      <c r="D742" s="28"/>
      <c r="E742" s="26"/>
    </row>
    <row r="743" spans="3:5" ht="12.75">
      <c r="C743" s="28"/>
      <c r="D743" s="28"/>
      <c r="E743" s="26"/>
    </row>
    <row r="744" spans="3:5" ht="12.75">
      <c r="C744" s="28"/>
      <c r="D744" s="28"/>
      <c r="E744" s="26"/>
    </row>
    <row r="745" spans="3:5" ht="12.75">
      <c r="C745" s="28"/>
      <c r="D745" s="28"/>
      <c r="E745" s="26"/>
    </row>
    <row r="746" spans="3:5" ht="12.75">
      <c r="C746" s="28"/>
      <c r="D746" s="28"/>
      <c r="E746" s="26"/>
    </row>
    <row r="747" spans="3:5" ht="12.75">
      <c r="C747" s="28"/>
      <c r="D747" s="28"/>
      <c r="E747" s="26"/>
    </row>
    <row r="748" spans="3:5" ht="12.75">
      <c r="C748" s="28"/>
      <c r="D748" s="28"/>
      <c r="E748" s="26"/>
    </row>
    <row r="749" spans="3:5" ht="12.75">
      <c r="C749" s="28"/>
      <c r="D749" s="28"/>
      <c r="E749" s="26"/>
    </row>
    <row r="750" spans="3:5" ht="12.75">
      <c r="C750" s="28"/>
      <c r="D750" s="28"/>
      <c r="E750" s="26"/>
    </row>
    <row r="751" spans="3:5" ht="12.75">
      <c r="C751" s="28"/>
      <c r="D751" s="28"/>
      <c r="E751" s="26"/>
    </row>
    <row r="752" spans="3:5" ht="12.75">
      <c r="C752" s="28"/>
      <c r="D752" s="28"/>
      <c r="E752" s="26"/>
    </row>
    <row r="753" spans="3:5" ht="12.75">
      <c r="C753" s="28"/>
      <c r="D753" s="28"/>
      <c r="E753" s="26"/>
    </row>
    <row r="754" spans="3:5" ht="12.75">
      <c r="C754" s="28"/>
      <c r="D754" s="28"/>
      <c r="E754" s="26"/>
    </row>
    <row r="755" spans="3:5" ht="12.75">
      <c r="C755" s="28"/>
      <c r="D755" s="28"/>
      <c r="E755" s="26"/>
    </row>
    <row r="756" spans="3:5" ht="12.75">
      <c r="C756" s="28"/>
      <c r="D756" s="28"/>
      <c r="E756" s="26"/>
    </row>
    <row r="757" spans="3:5" ht="12.75">
      <c r="C757" s="28"/>
      <c r="D757" s="28"/>
      <c r="E757" s="26"/>
    </row>
    <row r="758" spans="3:5" ht="12.75">
      <c r="C758" s="28"/>
      <c r="D758" s="28"/>
      <c r="E758" s="26"/>
    </row>
    <row r="759" spans="3:5" ht="12.75">
      <c r="C759" s="28"/>
      <c r="D759" s="28"/>
      <c r="E759" s="26"/>
    </row>
    <row r="760" spans="3:5" ht="12.75">
      <c r="C760" s="28"/>
      <c r="D760" s="28"/>
      <c r="E760" s="26"/>
    </row>
    <row r="761" spans="3:5" ht="12.75">
      <c r="C761" s="28"/>
      <c r="D761" s="28"/>
      <c r="E761" s="26"/>
    </row>
    <row r="762" spans="3:5" ht="12.75">
      <c r="C762" s="28"/>
      <c r="D762" s="28"/>
      <c r="E762" s="26"/>
    </row>
    <row r="763" spans="3:5" ht="12.75">
      <c r="C763" s="28"/>
      <c r="D763" s="28"/>
      <c r="E763" s="26"/>
    </row>
    <row r="764" spans="3:5" ht="12.75">
      <c r="C764" s="28"/>
      <c r="D764" s="28"/>
      <c r="E764" s="26"/>
    </row>
    <row r="765" spans="3:5" ht="12.75">
      <c r="C765" s="28"/>
      <c r="D765" s="28"/>
      <c r="E765" s="26"/>
    </row>
    <row r="766" spans="3:5" ht="12.75">
      <c r="C766" s="28"/>
      <c r="D766" s="28"/>
      <c r="E766" s="26"/>
    </row>
    <row r="767" spans="3:5" ht="12.75">
      <c r="C767" s="28"/>
      <c r="D767" s="28"/>
      <c r="E767" s="26"/>
    </row>
    <row r="768" spans="3:5" ht="12.75">
      <c r="C768" s="28"/>
      <c r="D768" s="28"/>
      <c r="E768" s="26"/>
    </row>
    <row r="769" spans="3:5" ht="12.75">
      <c r="C769" s="28"/>
      <c r="D769" s="28"/>
      <c r="E769" s="26"/>
    </row>
    <row r="770" spans="3:5" ht="12.75">
      <c r="C770" s="28"/>
      <c r="D770" s="28"/>
      <c r="E770" s="26"/>
    </row>
    <row r="771" spans="3:5" ht="12.75">
      <c r="C771" s="28"/>
      <c r="D771" s="28"/>
      <c r="E771" s="26"/>
    </row>
    <row r="772" spans="3:5" ht="12.75">
      <c r="C772" s="28"/>
      <c r="D772" s="28"/>
      <c r="E772" s="26"/>
    </row>
    <row r="773" spans="3:5" ht="12.75">
      <c r="C773" s="28"/>
      <c r="D773" s="28"/>
      <c r="E773" s="26"/>
    </row>
    <row r="774" spans="3:5" ht="12.75">
      <c r="C774" s="28"/>
      <c r="D774" s="28"/>
      <c r="E774" s="26"/>
    </row>
    <row r="775" spans="3:5" ht="12.75">
      <c r="C775" s="28"/>
      <c r="D775" s="28"/>
      <c r="E775" s="26"/>
    </row>
    <row r="776" spans="3:5" ht="12.75">
      <c r="C776" s="28"/>
      <c r="D776" s="28"/>
      <c r="E776" s="26"/>
    </row>
    <row r="777" spans="3:5" ht="12.75">
      <c r="C777" s="28"/>
      <c r="D777" s="28"/>
      <c r="E777" s="26"/>
    </row>
    <row r="778" spans="3:5" ht="12.75">
      <c r="C778" s="28"/>
      <c r="D778" s="28"/>
      <c r="E778" s="26"/>
    </row>
    <row r="779" spans="3:5" ht="12.75">
      <c r="C779" s="28"/>
      <c r="D779" s="28"/>
      <c r="E779" s="26"/>
    </row>
    <row r="780" spans="3:5" ht="12.75">
      <c r="C780" s="28"/>
      <c r="D780" s="28"/>
      <c r="E780" s="26"/>
    </row>
    <row r="781" spans="3:5" ht="12.75">
      <c r="C781" s="28"/>
      <c r="D781" s="28"/>
      <c r="E781" s="26"/>
    </row>
    <row r="782" spans="3:5" ht="12.75">
      <c r="C782" s="28"/>
      <c r="D782" s="28"/>
      <c r="E782" s="26"/>
    </row>
    <row r="783" spans="3:5" ht="12.75">
      <c r="C783" s="28"/>
      <c r="D783" s="28"/>
      <c r="E783" s="26"/>
    </row>
    <row r="784" spans="3:5" ht="12.75">
      <c r="C784" s="28"/>
      <c r="D784" s="28"/>
      <c r="E784" s="26"/>
    </row>
    <row r="785" spans="3:5" ht="12.75">
      <c r="C785" s="28"/>
      <c r="D785" s="28"/>
      <c r="E785" s="26"/>
    </row>
    <row r="786" spans="3:5" ht="12.75">
      <c r="C786" s="28"/>
      <c r="D786" s="28"/>
      <c r="E786" s="26"/>
    </row>
    <row r="787" spans="3:5" ht="12.75">
      <c r="C787" s="28"/>
      <c r="D787" s="28"/>
      <c r="E787" s="26"/>
    </row>
    <row r="788" spans="3:5" ht="12.75">
      <c r="C788" s="28"/>
      <c r="D788" s="28"/>
      <c r="E788" s="26"/>
    </row>
    <row r="789" spans="3:5" ht="12.75">
      <c r="C789" s="28"/>
      <c r="D789" s="28"/>
      <c r="E789" s="26"/>
    </row>
    <row r="790" spans="3:5" ht="12.75">
      <c r="C790" s="28"/>
      <c r="D790" s="28"/>
      <c r="E790" s="26"/>
    </row>
    <row r="791" spans="3:5" ht="12.75">
      <c r="C791" s="28"/>
      <c r="D791" s="28"/>
      <c r="E791" s="26"/>
    </row>
    <row r="792" spans="3:5" ht="12.75">
      <c r="C792" s="28"/>
      <c r="D792" s="28"/>
      <c r="E792" s="26"/>
    </row>
    <row r="793" spans="3:5" ht="12.75">
      <c r="C793" s="28"/>
      <c r="D793" s="28"/>
      <c r="E793" s="26"/>
    </row>
    <row r="794" spans="3:5" ht="12.75">
      <c r="C794" s="28"/>
      <c r="D794" s="28"/>
      <c r="E794" s="26"/>
    </row>
    <row r="795" spans="3:5" ht="12.75">
      <c r="C795" s="28"/>
      <c r="D795" s="28"/>
      <c r="E795" s="26"/>
    </row>
    <row r="796" spans="3:5" ht="12.75">
      <c r="C796" s="28"/>
      <c r="D796" s="28"/>
      <c r="E796" s="26"/>
    </row>
    <row r="797" spans="3:5" ht="12.75">
      <c r="C797" s="28"/>
      <c r="D797" s="28"/>
      <c r="E797" s="26"/>
    </row>
    <row r="798" spans="3:5" ht="12.75">
      <c r="C798" s="28"/>
      <c r="D798" s="28"/>
      <c r="E798" s="26"/>
    </row>
    <row r="799" spans="3:5" ht="12.75">
      <c r="C799" s="28"/>
      <c r="D799" s="28"/>
      <c r="E799" s="26"/>
    </row>
    <row r="800" spans="3:5" ht="12.75">
      <c r="C800" s="28"/>
      <c r="D800" s="28"/>
      <c r="E800" s="26"/>
    </row>
    <row r="801" spans="3:5" ht="12.75">
      <c r="C801" s="28"/>
      <c r="D801" s="28"/>
      <c r="E801" s="26"/>
    </row>
    <row r="802" spans="3:5" ht="12.75">
      <c r="C802" s="28"/>
      <c r="D802" s="28"/>
      <c r="E802" s="26"/>
    </row>
    <row r="803" spans="3:5" ht="12.75">
      <c r="C803" s="28"/>
      <c r="D803" s="28"/>
      <c r="E803" s="26"/>
    </row>
    <row r="804" spans="3:5" ht="12.75">
      <c r="C804" s="28"/>
      <c r="D804" s="28"/>
      <c r="E804" s="26"/>
    </row>
    <row r="805" spans="3:5" ht="12.75">
      <c r="C805" s="28"/>
      <c r="D805" s="28"/>
      <c r="E805" s="26"/>
    </row>
    <row r="806" spans="3:5" ht="12.75">
      <c r="C806" s="28"/>
      <c r="D806" s="28"/>
      <c r="E806" s="26"/>
    </row>
    <row r="807" spans="3:5" ht="12.75">
      <c r="C807" s="28"/>
      <c r="D807" s="28"/>
      <c r="E807" s="26"/>
    </row>
    <row r="808" spans="3:5" ht="12.75">
      <c r="C808" s="28"/>
      <c r="D808" s="28"/>
      <c r="E808" s="26"/>
    </row>
    <row r="809" spans="3:5" ht="12.75">
      <c r="C809" s="28"/>
      <c r="D809" s="28"/>
      <c r="E809" s="26"/>
    </row>
    <row r="810" spans="3:5" ht="12.75">
      <c r="C810" s="28"/>
      <c r="D810" s="28"/>
      <c r="E810" s="26"/>
    </row>
    <row r="811" spans="3:5" ht="12.75">
      <c r="C811" s="28"/>
      <c r="D811" s="28"/>
      <c r="E811" s="26"/>
    </row>
    <row r="812" spans="3:5" ht="12.75">
      <c r="C812" s="28"/>
      <c r="D812" s="28"/>
      <c r="E812" s="26"/>
    </row>
    <row r="813" spans="3:5" ht="12.75">
      <c r="C813" s="28"/>
      <c r="D813" s="28"/>
      <c r="E813" s="26"/>
    </row>
    <row r="814" spans="3:5" ht="12.75">
      <c r="C814" s="28"/>
      <c r="D814" s="28"/>
      <c r="E814" s="26"/>
    </row>
    <row r="815" spans="3:5" ht="12.75">
      <c r="C815" s="28"/>
      <c r="D815" s="28"/>
      <c r="E815" s="26"/>
    </row>
    <row r="816" spans="3:5" ht="12.75">
      <c r="C816" s="28"/>
      <c r="D816" s="28"/>
      <c r="E816" s="26"/>
    </row>
    <row r="817" spans="3:5" ht="12.75">
      <c r="C817" s="28"/>
      <c r="D817" s="28"/>
      <c r="E817" s="26"/>
    </row>
    <row r="818" spans="3:5" ht="12.75">
      <c r="C818" s="28"/>
      <c r="D818" s="28"/>
      <c r="E818" s="26"/>
    </row>
    <row r="819" spans="3:5" ht="12.75">
      <c r="C819" s="28"/>
      <c r="D819" s="28"/>
      <c r="E819" s="26"/>
    </row>
    <row r="820" spans="3:5" ht="12.75">
      <c r="C820" s="28"/>
      <c r="D820" s="28"/>
      <c r="E820" s="26"/>
    </row>
    <row r="821" spans="3:5" ht="12.75">
      <c r="C821" s="28"/>
      <c r="D821" s="28"/>
      <c r="E821" s="26"/>
    </row>
    <row r="822" spans="3:5" ht="12.75">
      <c r="C822" s="28"/>
      <c r="D822" s="28"/>
      <c r="E822" s="26"/>
    </row>
    <row r="823" spans="3:5" ht="12.75">
      <c r="C823" s="28"/>
      <c r="D823" s="28"/>
      <c r="E823" s="26"/>
    </row>
    <row r="824" spans="3:5" ht="12.75">
      <c r="C824" s="28"/>
      <c r="D824" s="28"/>
      <c r="E824" s="26"/>
    </row>
    <row r="825" spans="3:5" ht="12.75">
      <c r="C825" s="28"/>
      <c r="D825" s="28"/>
      <c r="E825" s="26"/>
    </row>
    <row r="826" spans="3:5" ht="12.75">
      <c r="C826" s="28"/>
      <c r="D826" s="28"/>
      <c r="E826" s="26"/>
    </row>
    <row r="827" spans="3:5" ht="12.75">
      <c r="C827" s="28"/>
      <c r="D827" s="28"/>
      <c r="E827" s="26"/>
    </row>
    <row r="828" spans="3:5" ht="12.75">
      <c r="C828" s="28"/>
      <c r="D828" s="28"/>
      <c r="E828" s="26"/>
    </row>
    <row r="829" spans="3:5" ht="12.75">
      <c r="C829" s="28"/>
      <c r="D829" s="28"/>
      <c r="E829" s="26"/>
    </row>
    <row r="830" spans="3:5" ht="12.75">
      <c r="C830" s="28"/>
      <c r="D830" s="28"/>
      <c r="E830" s="26"/>
    </row>
    <row r="831" spans="3:5" ht="12.75">
      <c r="C831" s="28"/>
      <c r="D831" s="28"/>
      <c r="E831" s="26"/>
    </row>
    <row r="832" spans="3:5" ht="12.75">
      <c r="C832" s="28"/>
      <c r="D832" s="28"/>
      <c r="E832" s="26"/>
    </row>
    <row r="833" spans="3:5" ht="12.75">
      <c r="C833" s="28"/>
      <c r="D833" s="28"/>
      <c r="E833" s="26"/>
    </row>
    <row r="834" spans="3:5" ht="12.75">
      <c r="C834" s="28"/>
      <c r="D834" s="28"/>
      <c r="E834" s="26"/>
    </row>
    <row r="835" spans="3:5" ht="12.75">
      <c r="C835" s="28"/>
      <c r="D835" s="28"/>
      <c r="E835" s="26"/>
    </row>
    <row r="836" spans="3:5" ht="12.75">
      <c r="C836" s="28"/>
      <c r="D836" s="28"/>
      <c r="E836" s="26"/>
    </row>
    <row r="837" spans="3:5" ht="12.75">
      <c r="C837" s="28"/>
      <c r="D837" s="28"/>
      <c r="E837" s="26"/>
    </row>
    <row r="838" spans="3:5" ht="12.75">
      <c r="C838" s="28"/>
      <c r="D838" s="28"/>
      <c r="E838" s="26"/>
    </row>
    <row r="839" spans="3:5" ht="12.75">
      <c r="C839" s="28"/>
      <c r="D839" s="28"/>
      <c r="E839" s="26"/>
    </row>
    <row r="840" spans="3:5" ht="12.75">
      <c r="C840" s="28"/>
      <c r="D840" s="28"/>
      <c r="E840" s="26"/>
    </row>
    <row r="841" spans="3:5" ht="12.75">
      <c r="C841" s="28"/>
      <c r="D841" s="28"/>
      <c r="E841" s="26"/>
    </row>
    <row r="842" spans="3:5" ht="12.75">
      <c r="C842" s="28"/>
      <c r="D842" s="28"/>
      <c r="E842" s="26"/>
    </row>
    <row r="843" spans="3:5" ht="12.75">
      <c r="C843" s="28"/>
      <c r="D843" s="28"/>
      <c r="E843" s="26"/>
    </row>
    <row r="844" spans="3:5" ht="12.75">
      <c r="C844" s="28"/>
      <c r="D844" s="28"/>
      <c r="E844" s="26"/>
    </row>
    <row r="845" spans="3:5" ht="12.75">
      <c r="C845" s="28"/>
      <c r="D845" s="28"/>
      <c r="E845" s="26"/>
    </row>
    <row r="846" spans="3:5" ht="12.75">
      <c r="C846" s="28"/>
      <c r="D846" s="28"/>
      <c r="E846" s="26"/>
    </row>
    <row r="847" spans="3:5" ht="12.75">
      <c r="C847" s="28"/>
      <c r="D847" s="28"/>
      <c r="E847" s="26"/>
    </row>
    <row r="848" spans="3:5" ht="12.75">
      <c r="C848" s="28"/>
      <c r="D848" s="28"/>
      <c r="E848" s="26"/>
    </row>
    <row r="849" spans="3:5" ht="12.75">
      <c r="C849" s="28"/>
      <c r="D849" s="28"/>
      <c r="E849" s="26"/>
    </row>
    <row r="850" spans="3:5" ht="12.75">
      <c r="C850" s="28"/>
      <c r="D850" s="28"/>
      <c r="E850" s="26"/>
    </row>
    <row r="851" spans="3:5" ht="12.75">
      <c r="C851" s="28"/>
      <c r="D851" s="28"/>
      <c r="E851" s="26"/>
    </row>
    <row r="852" spans="3:5" ht="12.75">
      <c r="C852" s="28"/>
      <c r="D852" s="28"/>
      <c r="E852" s="26"/>
    </row>
    <row r="853" spans="3:5" ht="12.75">
      <c r="C853" s="28"/>
      <c r="D853" s="28"/>
      <c r="E853" s="26"/>
    </row>
    <row r="854" spans="3:5" ht="12.75">
      <c r="C854" s="28"/>
      <c r="D854" s="28"/>
      <c r="E854" s="26"/>
    </row>
    <row r="855" spans="3:5" ht="12.75">
      <c r="C855" s="28"/>
      <c r="D855" s="28"/>
      <c r="E855" s="26"/>
    </row>
    <row r="856" spans="3:5" ht="12.75">
      <c r="C856" s="28"/>
      <c r="D856" s="28"/>
      <c r="E856" s="26"/>
    </row>
    <row r="857" spans="3:5" ht="12.75">
      <c r="C857" s="28"/>
      <c r="D857" s="28"/>
      <c r="E857" s="26"/>
    </row>
    <row r="858" spans="3:5" ht="12.75">
      <c r="C858" s="28"/>
      <c r="D858" s="28"/>
      <c r="E858" s="26"/>
    </row>
    <row r="859" spans="3:5" ht="12.75">
      <c r="C859" s="28"/>
      <c r="D859" s="28"/>
      <c r="E859" s="26"/>
    </row>
    <row r="860" spans="3:5" ht="12.75">
      <c r="C860" s="28"/>
      <c r="D860" s="28"/>
      <c r="E860" s="26"/>
    </row>
    <row r="861" spans="3:5" ht="12.75">
      <c r="C861" s="28"/>
      <c r="D861" s="28"/>
      <c r="E861" s="26"/>
    </row>
    <row r="862" spans="3:5" ht="12.75">
      <c r="C862" s="28"/>
      <c r="D862" s="28"/>
      <c r="E862" s="26"/>
    </row>
    <row r="863" spans="3:5" ht="12.75">
      <c r="C863" s="28"/>
      <c r="D863" s="28"/>
      <c r="E863" s="26"/>
    </row>
    <row r="864" spans="3:5" ht="12.75">
      <c r="C864" s="28"/>
      <c r="D864" s="28"/>
      <c r="E864" s="26"/>
    </row>
    <row r="865" spans="3:5" ht="12.75">
      <c r="C865" s="28"/>
      <c r="D865" s="28"/>
      <c r="E865" s="26"/>
    </row>
    <row r="866" spans="3:5" ht="12.75">
      <c r="C866" s="28"/>
      <c r="D866" s="28"/>
      <c r="E866" s="26"/>
    </row>
    <row r="867" spans="3:5" ht="12.75">
      <c r="C867" s="28"/>
      <c r="D867" s="28"/>
      <c r="E867" s="26"/>
    </row>
    <row r="868" spans="3:5" ht="12.75">
      <c r="C868" s="28"/>
      <c r="D868" s="28"/>
      <c r="E868" s="26"/>
    </row>
    <row r="869" spans="3:5" ht="12.75">
      <c r="C869" s="28"/>
      <c r="D869" s="28"/>
      <c r="E869" s="26"/>
    </row>
    <row r="870" spans="3:5" ht="12.75">
      <c r="C870" s="28"/>
      <c r="D870" s="28"/>
      <c r="E870" s="26"/>
    </row>
    <row r="871" spans="3:5" ht="12.75">
      <c r="C871" s="28"/>
      <c r="D871" s="28"/>
      <c r="E871" s="26"/>
    </row>
    <row r="872" spans="3:5" ht="12.75">
      <c r="C872" s="28"/>
      <c r="D872" s="28"/>
      <c r="E872" s="26"/>
    </row>
    <row r="873" spans="3:5" ht="12.75">
      <c r="C873" s="28"/>
      <c r="D873" s="28"/>
      <c r="E873" s="26"/>
    </row>
    <row r="874" spans="3:5" ht="12.75">
      <c r="C874" s="28"/>
      <c r="D874" s="28"/>
      <c r="E874" s="26"/>
    </row>
    <row r="875" spans="3:5" ht="12.75">
      <c r="C875" s="28"/>
      <c r="D875" s="28"/>
      <c r="E875" s="26"/>
    </row>
    <row r="876" spans="3:5" ht="12.75">
      <c r="C876" s="28"/>
      <c r="D876" s="28"/>
      <c r="E876" s="26"/>
    </row>
    <row r="877" spans="3:5" ht="12.75">
      <c r="C877" s="28"/>
      <c r="D877" s="28"/>
      <c r="E877" s="26"/>
    </row>
    <row r="878" spans="3:5" ht="12.75">
      <c r="C878" s="28"/>
      <c r="D878" s="28"/>
      <c r="E878" s="26"/>
    </row>
    <row r="879" spans="3:5" ht="12.75">
      <c r="C879" s="28"/>
      <c r="D879" s="28"/>
      <c r="E879" s="26"/>
    </row>
    <row r="880" spans="3:5" ht="12.75">
      <c r="C880" s="28"/>
      <c r="D880" s="28"/>
      <c r="E880" s="26"/>
    </row>
    <row r="881" spans="3:5" ht="12.75">
      <c r="C881" s="28"/>
      <c r="D881" s="28"/>
      <c r="E881" s="26"/>
    </row>
    <row r="882" spans="3:5" ht="12.75">
      <c r="C882" s="28"/>
      <c r="D882" s="28"/>
      <c r="E882" s="26"/>
    </row>
    <row r="883" spans="3:5" ht="12.75">
      <c r="C883" s="28"/>
      <c r="D883" s="28"/>
      <c r="E883" s="26"/>
    </row>
    <row r="884" spans="3:5" ht="12.75">
      <c r="C884" s="28"/>
      <c r="D884" s="28"/>
      <c r="E884" s="26"/>
    </row>
    <row r="885" spans="3:5" ht="12.75">
      <c r="C885" s="28"/>
      <c r="D885" s="28"/>
      <c r="E885" s="26"/>
    </row>
    <row r="886" spans="3:5" ht="12.75">
      <c r="C886" s="28"/>
      <c r="D886" s="28"/>
      <c r="E886" s="26"/>
    </row>
    <row r="887" spans="3:5" ht="12.75">
      <c r="C887" s="28"/>
      <c r="D887" s="28"/>
      <c r="E887" s="26"/>
    </row>
    <row r="888" spans="3:5" ht="12.75">
      <c r="C888" s="28"/>
      <c r="D888" s="28"/>
      <c r="E888" s="26"/>
    </row>
    <row r="889" spans="3:5" ht="12.75">
      <c r="C889" s="28"/>
      <c r="D889" s="28"/>
      <c r="E889" s="26"/>
    </row>
    <row r="890" spans="3:5" ht="12.75">
      <c r="C890" s="28"/>
      <c r="D890" s="28"/>
      <c r="E890" s="26"/>
    </row>
    <row r="891" spans="3:5" ht="12.75">
      <c r="C891" s="28"/>
      <c r="D891" s="28"/>
      <c r="E891" s="26"/>
    </row>
    <row r="892" spans="3:5" ht="12.75">
      <c r="C892" s="28"/>
      <c r="D892" s="28"/>
      <c r="E892" s="26"/>
    </row>
    <row r="893" spans="3:5" ht="12.75">
      <c r="C893" s="28"/>
      <c r="D893" s="28"/>
      <c r="E893" s="26"/>
    </row>
    <row r="894" spans="3:5" ht="12.75">
      <c r="C894" s="28"/>
      <c r="D894" s="28"/>
      <c r="E894" s="26"/>
    </row>
    <row r="895" spans="3:5" ht="12.75">
      <c r="C895" s="28"/>
      <c r="D895" s="28"/>
      <c r="E895" s="26"/>
    </row>
    <row r="896" spans="3:5" ht="12.75">
      <c r="C896" s="28"/>
      <c r="D896" s="28"/>
      <c r="E896" s="26"/>
    </row>
    <row r="897" spans="3:5" ht="12.75">
      <c r="C897" s="28"/>
      <c r="D897" s="28"/>
      <c r="E897" s="26"/>
    </row>
    <row r="898" spans="3:5" ht="12.75">
      <c r="C898" s="28"/>
      <c r="D898" s="28"/>
      <c r="E898" s="26"/>
    </row>
    <row r="899" spans="3:5" ht="12.75">
      <c r="C899" s="28"/>
      <c r="D899" s="28"/>
      <c r="E899" s="26"/>
    </row>
    <row r="900" spans="3:5" ht="12.75">
      <c r="C900" s="28"/>
      <c r="D900" s="28"/>
      <c r="E900" s="26"/>
    </row>
    <row r="901" spans="3:5" ht="12.75">
      <c r="C901" s="28"/>
      <c r="D901" s="28"/>
      <c r="E901" s="26"/>
    </row>
    <row r="902" spans="3:5" ht="12.75">
      <c r="C902" s="28"/>
      <c r="D902" s="28"/>
      <c r="E902" s="26"/>
    </row>
    <row r="903" spans="3:5" ht="12.75">
      <c r="C903" s="28"/>
      <c r="D903" s="28"/>
      <c r="E903" s="26"/>
    </row>
    <row r="904" spans="3:5" ht="12.75">
      <c r="C904" s="28"/>
      <c r="D904" s="28"/>
      <c r="E904" s="26"/>
    </row>
    <row r="905" spans="3:5" ht="12.75">
      <c r="C905" s="28"/>
      <c r="D905" s="28"/>
      <c r="E905" s="26"/>
    </row>
    <row r="906" spans="3:5" ht="12.75">
      <c r="C906" s="28"/>
      <c r="D906" s="28"/>
      <c r="E906" s="26"/>
    </row>
    <row r="907" spans="3:5" ht="12.75">
      <c r="C907" s="28"/>
      <c r="D907" s="28"/>
      <c r="E907" s="26"/>
    </row>
    <row r="908" spans="3:5" ht="12.75">
      <c r="C908" s="28"/>
      <c r="D908" s="28"/>
      <c r="E908" s="26"/>
    </row>
    <row r="909" spans="3:5" ht="12.75">
      <c r="C909" s="28"/>
      <c r="D909" s="28"/>
      <c r="E909" s="26"/>
    </row>
    <row r="910" spans="3:5" ht="12.75">
      <c r="C910" s="28"/>
      <c r="D910" s="28"/>
      <c r="E910" s="26"/>
    </row>
    <row r="911" spans="3:5" ht="12.75">
      <c r="C911" s="28"/>
      <c r="D911" s="28"/>
      <c r="E911" s="26"/>
    </row>
    <row r="912" spans="3:5" ht="12.75">
      <c r="C912" s="28"/>
      <c r="D912" s="28"/>
      <c r="E912" s="26"/>
    </row>
    <row r="913" spans="3:5" ht="12.75">
      <c r="C913" s="28"/>
      <c r="D913" s="28"/>
      <c r="E913" s="26"/>
    </row>
    <row r="914" spans="3:5" ht="12.75">
      <c r="C914" s="28"/>
      <c r="D914" s="28"/>
      <c r="E914" s="26"/>
    </row>
    <row r="915" spans="3:5" ht="12.75">
      <c r="C915" s="28"/>
      <c r="D915" s="28"/>
      <c r="E915" s="26"/>
    </row>
    <row r="916" spans="3:5" ht="12.75">
      <c r="C916" s="28"/>
      <c r="D916" s="28"/>
      <c r="E916" s="26"/>
    </row>
    <row r="917" spans="3:5" ht="12.75">
      <c r="C917" s="28"/>
      <c r="D917" s="28"/>
      <c r="E917" s="26"/>
    </row>
    <row r="918" spans="3:5" ht="12.75">
      <c r="C918" s="28"/>
      <c r="D918" s="28"/>
      <c r="E918" s="26"/>
    </row>
    <row r="919" spans="3:5" ht="12.75">
      <c r="C919" s="28"/>
      <c r="D919" s="28"/>
      <c r="E919" s="26"/>
    </row>
    <row r="920" spans="3:5" ht="12.75">
      <c r="C920" s="28"/>
      <c r="D920" s="28"/>
      <c r="E920" s="26"/>
    </row>
    <row r="921" spans="3:5" ht="12.75">
      <c r="C921" s="28"/>
      <c r="D921" s="28"/>
      <c r="E921" s="26"/>
    </row>
    <row r="922" spans="3:5" ht="12.75">
      <c r="C922" s="28"/>
      <c r="D922" s="28"/>
      <c r="E922" s="26"/>
    </row>
    <row r="923" spans="3:5" ht="12.75">
      <c r="C923" s="28"/>
      <c r="D923" s="28"/>
      <c r="E923" s="26"/>
    </row>
    <row r="924" spans="3:5" ht="12.75">
      <c r="C924" s="28"/>
      <c r="D924" s="28"/>
      <c r="E924" s="26"/>
    </row>
    <row r="925" spans="3:5" ht="12.75">
      <c r="C925" s="28"/>
      <c r="D925" s="28"/>
      <c r="E925" s="26"/>
    </row>
    <row r="926" spans="3:5" ht="12.75">
      <c r="C926" s="28"/>
      <c r="D926" s="28"/>
      <c r="E926" s="26"/>
    </row>
    <row r="927" spans="3:5" ht="12.75">
      <c r="C927" s="28"/>
      <c r="D927" s="28"/>
      <c r="E927" s="26"/>
    </row>
    <row r="928" spans="3:5" ht="12.75">
      <c r="C928" s="28"/>
      <c r="D928" s="28"/>
      <c r="E928" s="26"/>
    </row>
    <row r="929" spans="3:5" ht="12.75">
      <c r="C929" s="28"/>
      <c r="D929" s="28"/>
      <c r="E929" s="26"/>
    </row>
    <row r="930" spans="3:5" ht="12.75">
      <c r="C930" s="28"/>
      <c r="D930" s="28"/>
      <c r="E930" s="26"/>
    </row>
    <row r="931" spans="3:5" ht="12.75">
      <c r="C931" s="28"/>
      <c r="D931" s="28"/>
      <c r="E931" s="26"/>
    </row>
    <row r="932" spans="3:5" ht="12.75">
      <c r="C932" s="28"/>
      <c r="D932" s="28"/>
      <c r="E932" s="26"/>
    </row>
    <row r="933" spans="3:5" ht="12.75">
      <c r="C933" s="28"/>
      <c r="D933" s="28"/>
      <c r="E933" s="26"/>
    </row>
    <row r="934" spans="3:5" ht="12.75">
      <c r="C934" s="28"/>
      <c r="D934" s="28"/>
      <c r="E934" s="26"/>
    </row>
    <row r="935" spans="3:5" ht="12.75">
      <c r="C935" s="28"/>
      <c r="D935" s="28"/>
      <c r="E935" s="26"/>
    </row>
    <row r="936" spans="3:5" ht="12.75">
      <c r="C936" s="28"/>
      <c r="D936" s="28"/>
      <c r="E936" s="26"/>
    </row>
    <row r="937" spans="3:5" ht="12.75">
      <c r="C937" s="28"/>
      <c r="D937" s="28"/>
      <c r="E937" s="26"/>
    </row>
    <row r="938" spans="3:5" ht="12.75">
      <c r="C938" s="28"/>
      <c r="D938" s="28"/>
      <c r="E938" s="26"/>
    </row>
    <row r="939" spans="3:5" ht="12.75">
      <c r="C939" s="28"/>
      <c r="D939" s="28"/>
      <c r="E939" s="26"/>
    </row>
    <row r="940" spans="3:5" ht="12.75">
      <c r="C940" s="28"/>
      <c r="D940" s="28"/>
      <c r="E940" s="26"/>
    </row>
    <row r="941" spans="3:5" ht="12.75">
      <c r="C941" s="28"/>
      <c r="D941" s="28"/>
      <c r="E941" s="26"/>
    </row>
    <row r="942" spans="3:5" ht="12.75">
      <c r="C942" s="28"/>
      <c r="D942" s="28"/>
      <c r="E942" s="26"/>
    </row>
    <row r="943" spans="3:5" ht="12.75">
      <c r="C943" s="28"/>
      <c r="D943" s="28"/>
      <c r="E943" s="26"/>
    </row>
    <row r="944" spans="3:5" ht="12.75">
      <c r="C944" s="28"/>
      <c r="D944" s="28"/>
      <c r="E944" s="26"/>
    </row>
    <row r="945" spans="3:5" ht="12.75">
      <c r="C945" s="28"/>
      <c r="D945" s="28"/>
      <c r="E945" s="26"/>
    </row>
    <row r="946" spans="3:5" ht="12.75">
      <c r="C946" s="28"/>
      <c r="D946" s="28"/>
      <c r="E946" s="26"/>
    </row>
    <row r="947" spans="3:5" ht="12.75">
      <c r="C947" s="28"/>
      <c r="D947" s="28"/>
      <c r="E947" s="26"/>
    </row>
    <row r="948" spans="3:5" ht="12.75">
      <c r="C948" s="28"/>
      <c r="D948" s="28"/>
      <c r="E948" s="26"/>
    </row>
    <row r="949" spans="3:5" ht="12.75">
      <c r="C949" s="28"/>
      <c r="D949" s="28"/>
      <c r="E949" s="26"/>
    </row>
    <row r="950" spans="3:5" ht="12.75">
      <c r="C950" s="28"/>
      <c r="D950" s="28"/>
      <c r="E950" s="26"/>
    </row>
    <row r="951" spans="3:5" ht="12.75">
      <c r="C951" s="28"/>
      <c r="D951" s="28"/>
      <c r="E951" s="26"/>
    </row>
    <row r="952" spans="3:5" ht="12.75">
      <c r="C952" s="28"/>
      <c r="D952" s="28"/>
      <c r="E952" s="26"/>
    </row>
    <row r="953" spans="3:5" ht="12.75">
      <c r="C953" s="28"/>
      <c r="D953" s="28"/>
      <c r="E953" s="26"/>
    </row>
    <row r="954" spans="3:5" ht="12.75">
      <c r="C954" s="28"/>
      <c r="D954" s="28"/>
      <c r="E954" s="26"/>
    </row>
    <row r="955" spans="3:5" ht="12.75">
      <c r="C955" s="28"/>
      <c r="D955" s="28"/>
      <c r="E955" s="26"/>
    </row>
    <row r="956" spans="3:5" ht="12.75">
      <c r="C956" s="28"/>
      <c r="D956" s="28"/>
      <c r="E956" s="26"/>
    </row>
    <row r="957" spans="3:5" ht="12.75">
      <c r="C957" s="28"/>
      <c r="D957" s="28"/>
      <c r="E957" s="26"/>
    </row>
    <row r="958" spans="3:5" ht="12.75">
      <c r="C958" s="28"/>
      <c r="D958" s="28"/>
      <c r="E958" s="26"/>
    </row>
    <row r="959" spans="3:5" ht="12.75">
      <c r="C959" s="28"/>
      <c r="D959" s="28"/>
      <c r="E959" s="26"/>
    </row>
    <row r="960" spans="3:5" ht="12.75">
      <c r="C960" s="28"/>
      <c r="D960" s="28"/>
      <c r="E960" s="26"/>
    </row>
    <row r="961" spans="3:5" ht="12.75">
      <c r="C961" s="28"/>
      <c r="D961" s="28"/>
      <c r="E961" s="26"/>
    </row>
    <row r="962" spans="3:5" ht="12.75">
      <c r="C962" s="28"/>
      <c r="D962" s="28"/>
      <c r="E962" s="26"/>
    </row>
    <row r="963" spans="3:5" ht="12.75">
      <c r="C963" s="28"/>
      <c r="D963" s="28"/>
      <c r="E963" s="26"/>
    </row>
    <row r="964" spans="3:5" ht="12.75">
      <c r="C964" s="28"/>
      <c r="D964" s="28"/>
      <c r="E964" s="26"/>
    </row>
    <row r="965" spans="3:5" ht="12.75">
      <c r="C965" s="28"/>
      <c r="D965" s="28"/>
      <c r="E965" s="26"/>
    </row>
    <row r="966" spans="3:5" ht="12.75">
      <c r="C966" s="28"/>
      <c r="D966" s="28"/>
      <c r="E966" s="26"/>
    </row>
    <row r="967" spans="3:5" ht="12.75">
      <c r="C967" s="28"/>
      <c r="D967" s="28"/>
      <c r="E967" s="26"/>
    </row>
    <row r="968" spans="3:5" ht="12.75">
      <c r="C968" s="28"/>
      <c r="D968" s="28"/>
      <c r="E968" s="26"/>
    </row>
    <row r="969" spans="3:5" ht="12.75">
      <c r="C969" s="28"/>
      <c r="D969" s="28"/>
      <c r="E969" s="26"/>
    </row>
    <row r="970" spans="3:5" ht="12.75">
      <c r="C970" s="28"/>
      <c r="D970" s="28"/>
      <c r="E970" s="26"/>
    </row>
    <row r="971" spans="3:5" ht="12.75">
      <c r="C971" s="28"/>
      <c r="D971" s="28"/>
      <c r="E971" s="26"/>
    </row>
    <row r="972" spans="3:5" ht="12.75">
      <c r="C972" s="28"/>
      <c r="D972" s="28"/>
      <c r="E972" s="26"/>
    </row>
    <row r="973" spans="3:5" ht="12.75">
      <c r="C973" s="28"/>
      <c r="D973" s="28"/>
      <c r="E973" s="26"/>
    </row>
    <row r="974" spans="3:5" ht="12.75">
      <c r="C974" s="28"/>
      <c r="D974" s="28"/>
      <c r="E974" s="26"/>
    </row>
    <row r="975" spans="3:5" ht="12.75">
      <c r="C975" s="28"/>
      <c r="D975" s="28"/>
      <c r="E975" s="26"/>
    </row>
    <row r="976" spans="3:5" ht="12.75">
      <c r="C976" s="28"/>
      <c r="D976" s="28"/>
      <c r="E976" s="26"/>
    </row>
    <row r="977" spans="3:5" ht="12.75">
      <c r="C977" s="28"/>
      <c r="D977" s="28"/>
      <c r="E977" s="26"/>
    </row>
    <row r="978" spans="3:5" ht="12.75">
      <c r="C978" s="28"/>
      <c r="D978" s="28"/>
      <c r="E978" s="26"/>
    </row>
    <row r="979" spans="3:5" ht="12.75">
      <c r="C979" s="28"/>
      <c r="D979" s="28"/>
      <c r="E979" s="26"/>
    </row>
    <row r="980" spans="3:5" ht="12.75">
      <c r="C980" s="28"/>
      <c r="D980" s="28"/>
      <c r="E980" s="26"/>
    </row>
    <row r="981" spans="3:5" ht="12.75">
      <c r="C981" s="28"/>
      <c r="D981" s="28"/>
      <c r="E981" s="26"/>
    </row>
    <row r="982" spans="3:5" ht="12.75">
      <c r="C982" s="28"/>
      <c r="D982" s="28"/>
      <c r="E982" s="26"/>
    </row>
    <row r="983" spans="3:5" ht="12.75">
      <c r="C983" s="28"/>
      <c r="D983" s="28"/>
      <c r="E983" s="26"/>
    </row>
    <row r="984" spans="3:5" ht="12.75">
      <c r="C984" s="28"/>
      <c r="D984" s="28"/>
      <c r="E984" s="26"/>
    </row>
    <row r="985" spans="3:5" ht="12.75">
      <c r="C985" s="28"/>
      <c r="D985" s="28"/>
      <c r="E985" s="26"/>
    </row>
    <row r="986" spans="3:5" ht="12.75">
      <c r="C986" s="28"/>
      <c r="D986" s="28"/>
      <c r="E986" s="26"/>
    </row>
    <row r="987" spans="3:5" ht="12.75">
      <c r="C987" s="28"/>
      <c r="D987" s="28"/>
      <c r="E987" s="26"/>
    </row>
    <row r="988" spans="3:5" ht="12.75">
      <c r="C988" s="28"/>
      <c r="D988" s="28"/>
      <c r="E988" s="26"/>
    </row>
    <row r="989" spans="3:5" ht="12.75">
      <c r="C989" s="28"/>
      <c r="D989" s="28"/>
      <c r="E989" s="26"/>
    </row>
    <row r="990" spans="3:5" ht="12.75">
      <c r="C990" s="28"/>
      <c r="D990" s="28"/>
      <c r="E990" s="26"/>
    </row>
    <row r="991" spans="3:5" ht="12.75">
      <c r="C991" s="28"/>
      <c r="D991" s="28"/>
      <c r="E991" s="26"/>
    </row>
    <row r="992" spans="3:5" ht="12.75">
      <c r="C992" s="28"/>
      <c r="D992" s="28"/>
      <c r="E992" s="26"/>
    </row>
    <row r="993" spans="3:5" ht="12.75">
      <c r="C993" s="28"/>
      <c r="D993" s="28"/>
      <c r="E993" s="26"/>
    </row>
    <row r="994" spans="3:5" ht="12.75">
      <c r="C994" s="28"/>
      <c r="D994" s="28"/>
      <c r="E994" s="26"/>
    </row>
    <row r="995" spans="3:5" ht="12.75">
      <c r="C995" s="28"/>
      <c r="D995" s="28"/>
      <c r="E995" s="26"/>
    </row>
    <row r="996" spans="3:5" ht="12.75">
      <c r="C996" s="28"/>
      <c r="D996" s="28"/>
      <c r="E996" s="26"/>
    </row>
    <row r="997" spans="3:5" ht="12.75">
      <c r="C997" s="28"/>
      <c r="D997" s="28"/>
      <c r="E997" s="26"/>
    </row>
    <row r="998" spans="3:5" ht="12.75">
      <c r="C998" s="28"/>
      <c r="D998" s="28"/>
      <c r="E998" s="26"/>
    </row>
    <row r="999" spans="3:5" ht="12.75">
      <c r="C999" s="28"/>
      <c r="D999" s="28"/>
      <c r="E999" s="26"/>
    </row>
    <row r="1000" spans="3:5" ht="12.75">
      <c r="C1000" s="28"/>
      <c r="D1000" s="28"/>
      <c r="E1000" s="26"/>
    </row>
    <row r="1001" spans="3:5" ht="12.75">
      <c r="C1001" s="28"/>
      <c r="D1001" s="28"/>
      <c r="E1001" s="26"/>
    </row>
    <row r="1002" spans="3:5" ht="12.75">
      <c r="C1002" s="28"/>
      <c r="D1002" s="28"/>
      <c r="E1002" s="26"/>
    </row>
    <row r="1003" spans="3:5" ht="12.75">
      <c r="C1003" s="28"/>
      <c r="D1003" s="28"/>
      <c r="E1003" s="26"/>
    </row>
    <row r="1004" spans="3:5" ht="12.75">
      <c r="C1004" s="28"/>
      <c r="D1004" s="28"/>
      <c r="E1004" s="26"/>
    </row>
    <row r="1005" spans="3:5" ht="12.75">
      <c r="C1005" s="28"/>
      <c r="D1005" s="28"/>
      <c r="E1005" s="26"/>
    </row>
    <row r="1006" spans="3:5" ht="12.75">
      <c r="C1006" s="28"/>
      <c r="D1006" s="28"/>
      <c r="E1006" s="26"/>
    </row>
    <row r="1007" spans="3:5" ht="12.75">
      <c r="C1007" s="28"/>
      <c r="D1007" s="28"/>
      <c r="E1007" s="26"/>
    </row>
    <row r="1008" spans="3:5" ht="12.75">
      <c r="C1008" s="28"/>
      <c r="D1008" s="28"/>
      <c r="E1008" s="26"/>
    </row>
    <row r="1009" spans="3:5" ht="12.75">
      <c r="C1009" s="28"/>
      <c r="D1009" s="28"/>
      <c r="E1009" s="26"/>
    </row>
    <row r="1010" spans="3:5" ht="12.75">
      <c r="C1010" s="28"/>
      <c r="D1010" s="28"/>
      <c r="E1010" s="26"/>
    </row>
    <row r="1011" spans="3:5" ht="12.75">
      <c r="C1011" s="28"/>
      <c r="D1011" s="28"/>
      <c r="E1011" s="26"/>
    </row>
    <row r="1012" spans="3:5" ht="12.75">
      <c r="C1012" s="28"/>
      <c r="D1012" s="28"/>
      <c r="E1012" s="26"/>
    </row>
    <row r="1013" spans="3:5" ht="12.75">
      <c r="C1013" s="28"/>
      <c r="D1013" s="28"/>
      <c r="E1013" s="26"/>
    </row>
    <row r="1014" spans="3:5" ht="12.75">
      <c r="C1014" s="28"/>
      <c r="D1014" s="28"/>
      <c r="E1014" s="26"/>
    </row>
    <row r="1015" spans="3:5" ht="12.75">
      <c r="C1015" s="28"/>
      <c r="D1015" s="28"/>
      <c r="E1015" s="26"/>
    </row>
    <row r="1016" spans="3:5" ht="12.75">
      <c r="C1016" s="28"/>
      <c r="D1016" s="28"/>
      <c r="E1016" s="26"/>
    </row>
    <row r="1017" spans="3:5" ht="12.75">
      <c r="C1017" s="28"/>
      <c r="D1017" s="28"/>
      <c r="E1017" s="26"/>
    </row>
    <row r="1018" spans="3:5" ht="12.75">
      <c r="C1018" s="28"/>
      <c r="D1018" s="28"/>
      <c r="E1018" s="26"/>
    </row>
    <row r="1019" spans="3:5" ht="12.75">
      <c r="C1019" s="28"/>
      <c r="D1019" s="28"/>
      <c r="E1019" s="26"/>
    </row>
    <row r="1020" spans="3:5" ht="12.75">
      <c r="C1020" s="28"/>
      <c r="D1020" s="28"/>
      <c r="E1020" s="26"/>
    </row>
    <row r="1021" spans="3:5" ht="12.75">
      <c r="C1021" s="28"/>
      <c r="D1021" s="28"/>
      <c r="E1021" s="26"/>
    </row>
    <row r="1022" spans="3:5" ht="12.75">
      <c r="C1022" s="28"/>
      <c r="D1022" s="28"/>
      <c r="E1022" s="26"/>
    </row>
    <row r="1023" spans="3:5" ht="12.75">
      <c r="C1023" s="28"/>
      <c r="D1023" s="28"/>
      <c r="E1023" s="26"/>
    </row>
    <row r="1024" spans="3:5" ht="12.75">
      <c r="C1024" s="28"/>
      <c r="D1024" s="28"/>
      <c r="E1024" s="26"/>
    </row>
    <row r="1025" spans="3:5" ht="12.75">
      <c r="C1025" s="28"/>
      <c r="D1025" s="28"/>
      <c r="E1025" s="26"/>
    </row>
    <row r="1026" spans="3:4" ht="12.75">
      <c r="C1026" s="21"/>
      <c r="D1026" s="21"/>
    </row>
    <row r="1027" spans="3:4" ht="12.75">
      <c r="C1027" s="21"/>
      <c r="D1027" s="21"/>
    </row>
    <row r="1028" spans="3:4" ht="12.75">
      <c r="C1028" s="21"/>
      <c r="D1028" s="21"/>
    </row>
    <row r="1029" spans="3:4" ht="12.75">
      <c r="C1029" s="21"/>
      <c r="D1029" s="21"/>
    </row>
    <row r="1030" spans="3:4" ht="12.75">
      <c r="C1030" s="21"/>
      <c r="D1030" s="21"/>
    </row>
    <row r="1031" spans="3:4" ht="12.75">
      <c r="C1031" s="21"/>
      <c r="D1031" s="21"/>
    </row>
    <row r="1032" spans="3:4" ht="12.75">
      <c r="C1032" s="21"/>
      <c r="D1032" s="21"/>
    </row>
    <row r="1033" spans="3:4" ht="12.75">
      <c r="C1033" s="21"/>
      <c r="D1033" s="21"/>
    </row>
    <row r="1034" spans="3:4" ht="12.75">
      <c r="C1034" s="21"/>
      <c r="D1034" s="21"/>
    </row>
    <row r="1035" spans="3:4" ht="12.75">
      <c r="C1035" s="21"/>
      <c r="D1035" s="21"/>
    </row>
    <row r="1036" spans="3:4" ht="12.75">
      <c r="C1036" s="21"/>
      <c r="D1036" s="21"/>
    </row>
    <row r="1037" spans="3:4" ht="12.75">
      <c r="C1037" s="21"/>
      <c r="D1037" s="21"/>
    </row>
    <row r="1038" spans="3:4" ht="12.75">
      <c r="C1038" s="21"/>
      <c r="D1038" s="21"/>
    </row>
    <row r="1039" spans="3:4" ht="12.75">
      <c r="C1039" s="21"/>
      <c r="D1039" s="21"/>
    </row>
    <row r="1040" spans="3:4" ht="12.75">
      <c r="C1040" s="21"/>
      <c r="D1040" s="21"/>
    </row>
    <row r="1041" spans="3:4" ht="12.75">
      <c r="C1041" s="21"/>
      <c r="D1041" s="21"/>
    </row>
    <row r="1042" spans="3:4" ht="12.75">
      <c r="C1042" s="21"/>
      <c r="D1042" s="21"/>
    </row>
    <row r="1043" spans="3:4" ht="12.75">
      <c r="C1043" s="21"/>
      <c r="D1043" s="21"/>
    </row>
    <row r="1044" spans="3:4" ht="12.75">
      <c r="C1044" s="21"/>
      <c r="D1044" s="21"/>
    </row>
    <row r="1045" spans="3:4" ht="12.75">
      <c r="C1045" s="21"/>
      <c r="D1045" s="21"/>
    </row>
    <row r="1046" spans="3:4" ht="12.75">
      <c r="C1046" s="21"/>
      <c r="D1046" s="21"/>
    </row>
    <row r="1047" spans="3:4" ht="12.75">
      <c r="C1047" s="21"/>
      <c r="D1047" s="21"/>
    </row>
    <row r="1048" spans="3:4" ht="12.75">
      <c r="C1048" s="21"/>
      <c r="D1048" s="21"/>
    </row>
    <row r="1049" spans="3:4" ht="12.75">
      <c r="C1049" s="21"/>
      <c r="D1049" s="21"/>
    </row>
    <row r="1050" spans="3:4" ht="12.75">
      <c r="C1050" s="21"/>
      <c r="D1050" s="21"/>
    </row>
    <row r="1051" spans="3:4" ht="12.75">
      <c r="C1051" s="21"/>
      <c r="D1051" s="21"/>
    </row>
    <row r="1052" spans="3:4" ht="12.75">
      <c r="C1052" s="21"/>
      <c r="D1052" s="21"/>
    </row>
    <row r="1053" spans="3:4" ht="12.75">
      <c r="C1053" s="21"/>
      <c r="D1053" s="21"/>
    </row>
    <row r="1054" spans="3:4" ht="12.75">
      <c r="C1054" s="21"/>
      <c r="D1054" s="21"/>
    </row>
    <row r="1055" spans="3:4" ht="12.75">
      <c r="C1055" s="21"/>
      <c r="D1055" s="21"/>
    </row>
    <row r="1056" spans="3:4" ht="12.75">
      <c r="C1056" s="21"/>
      <c r="D1056" s="21"/>
    </row>
    <row r="1057" spans="3:4" ht="12.75">
      <c r="C1057" s="21"/>
      <c r="D1057" s="21"/>
    </row>
    <row r="1058" spans="3:4" ht="12.75">
      <c r="C1058" s="21"/>
      <c r="D1058" s="21"/>
    </row>
    <row r="1059" spans="3:4" ht="12.75">
      <c r="C1059" s="21"/>
      <c r="D1059" s="21"/>
    </row>
    <row r="1060" spans="3:4" ht="12.75">
      <c r="C1060" s="21"/>
      <c r="D1060" s="21"/>
    </row>
    <row r="1061" spans="3:4" ht="12.75">
      <c r="C1061" s="21"/>
      <c r="D1061" s="21"/>
    </row>
    <row r="1062" spans="3:4" ht="12.75">
      <c r="C1062" s="21"/>
      <c r="D1062" s="21"/>
    </row>
    <row r="1063" spans="3:4" ht="12.75">
      <c r="C1063" s="21"/>
      <c r="D1063" s="21"/>
    </row>
    <row r="1064" spans="3:4" ht="12.75">
      <c r="C1064" s="21"/>
      <c r="D1064" s="21"/>
    </row>
    <row r="1065" spans="3:4" ht="12.75">
      <c r="C1065" s="21"/>
      <c r="D1065" s="21"/>
    </row>
    <row r="1066" spans="3:4" ht="12.75">
      <c r="C1066" s="21"/>
      <c r="D1066" s="21"/>
    </row>
    <row r="1067" spans="3:4" ht="12.75">
      <c r="C1067" s="21"/>
      <c r="D1067" s="21"/>
    </row>
    <row r="1068" spans="3:4" ht="12.75">
      <c r="C1068" s="21"/>
      <c r="D1068" s="21"/>
    </row>
    <row r="1069" spans="3:4" ht="12.75">
      <c r="C1069" s="21"/>
      <c r="D1069" s="21"/>
    </row>
    <row r="1070" spans="3:4" ht="12.75">
      <c r="C1070" s="21"/>
      <c r="D1070" s="21"/>
    </row>
    <row r="1071" spans="3:4" ht="12.75">
      <c r="C1071" s="21"/>
      <c r="D1071" s="21"/>
    </row>
    <row r="1072" spans="3:4" ht="12.75">
      <c r="C1072" s="21"/>
      <c r="D1072" s="21"/>
    </row>
    <row r="1073" spans="3:4" ht="12.75">
      <c r="C1073" s="21"/>
      <c r="D1073" s="21"/>
    </row>
    <row r="1074" spans="3:4" ht="12.75">
      <c r="C1074" s="21"/>
      <c r="D1074" s="21"/>
    </row>
    <row r="1075" spans="3:4" ht="12.75">
      <c r="C1075" s="21"/>
      <c r="D1075" s="21"/>
    </row>
    <row r="1076" spans="3:4" ht="12.75">
      <c r="C1076" s="21"/>
      <c r="D1076" s="21"/>
    </row>
    <row r="1077" spans="3:4" ht="12.75">
      <c r="C1077" s="21"/>
      <c r="D1077" s="21"/>
    </row>
    <row r="1078" spans="3:4" ht="12.75">
      <c r="C1078" s="21"/>
      <c r="D1078" s="21"/>
    </row>
    <row r="1079" spans="3:4" ht="12.75">
      <c r="C1079" s="21"/>
      <c r="D1079" s="21"/>
    </row>
    <row r="1080" spans="3:4" ht="12.75">
      <c r="C1080" s="21"/>
      <c r="D1080" s="21"/>
    </row>
    <row r="1081" spans="3:4" ht="12.75">
      <c r="C1081" s="21"/>
      <c r="D1081" s="21"/>
    </row>
    <row r="1082" spans="3:4" ht="12.75">
      <c r="C1082" s="21"/>
      <c r="D1082" s="21"/>
    </row>
    <row r="1083" spans="3:4" ht="12.75">
      <c r="C1083" s="21"/>
      <c r="D1083" s="21"/>
    </row>
    <row r="1084" spans="3:4" ht="12.75">
      <c r="C1084" s="21"/>
      <c r="D1084" s="21"/>
    </row>
    <row r="1085" spans="3:4" ht="12.75">
      <c r="C1085" s="21"/>
      <c r="D1085" s="21"/>
    </row>
    <row r="1086" spans="3:4" ht="12.75">
      <c r="C1086" s="21"/>
      <c r="D1086" s="21"/>
    </row>
    <row r="1087" spans="3:4" ht="12.75">
      <c r="C1087" s="21"/>
      <c r="D1087" s="21"/>
    </row>
    <row r="1088" spans="3:4" ht="12.75">
      <c r="C1088" s="21"/>
      <c r="D1088" s="21"/>
    </row>
    <row r="1089" spans="3:4" ht="12.75">
      <c r="C1089" s="21"/>
      <c r="D1089" s="21"/>
    </row>
    <row r="1090" spans="3:4" ht="12.75">
      <c r="C1090" s="21"/>
      <c r="D1090" s="21"/>
    </row>
    <row r="1091" spans="3:4" ht="12.75">
      <c r="C1091" s="21"/>
      <c r="D1091" s="21"/>
    </row>
    <row r="1092" spans="3:4" ht="12.75">
      <c r="C1092" s="21"/>
      <c r="D1092" s="21"/>
    </row>
    <row r="1093" spans="3:4" ht="12.75">
      <c r="C1093" s="21"/>
      <c r="D1093" s="21"/>
    </row>
    <row r="1094" spans="3:4" ht="12.75">
      <c r="C1094" s="21"/>
      <c r="D1094" s="21"/>
    </row>
    <row r="1095" spans="3:4" ht="12.75">
      <c r="C1095" s="21"/>
      <c r="D1095" s="21"/>
    </row>
    <row r="1096" spans="3:4" ht="12.75">
      <c r="C1096" s="21"/>
      <c r="D1096" s="21"/>
    </row>
    <row r="1097" spans="3:4" ht="12.75">
      <c r="C1097" s="21"/>
      <c r="D1097" s="21"/>
    </row>
    <row r="1098" spans="3:4" ht="12.75">
      <c r="C1098" s="21"/>
      <c r="D1098" s="21"/>
    </row>
    <row r="1099" spans="3:4" ht="12.75">
      <c r="C1099" s="21"/>
      <c r="D1099" s="21"/>
    </row>
    <row r="1100" spans="3:4" ht="12.75">
      <c r="C1100" s="21"/>
      <c r="D1100" s="21"/>
    </row>
    <row r="1101" spans="3:4" ht="12.75">
      <c r="C1101" s="21"/>
      <c r="D1101" s="21"/>
    </row>
    <row r="1102" spans="3:4" ht="12.75">
      <c r="C1102" s="21"/>
      <c r="D1102" s="21"/>
    </row>
    <row r="1103" spans="3:4" ht="12.75">
      <c r="C1103" s="21"/>
      <c r="D1103" s="21"/>
    </row>
    <row r="1104" spans="3:4" ht="12.75">
      <c r="C1104" s="21"/>
      <c r="D1104" s="21"/>
    </row>
    <row r="1105" spans="3:4" ht="12.75">
      <c r="C1105" s="21"/>
      <c r="D1105" s="21"/>
    </row>
    <row r="1106" spans="3:4" ht="12.75">
      <c r="C1106" s="21"/>
      <c r="D1106" s="21"/>
    </row>
    <row r="1107" spans="3:4" ht="12.75">
      <c r="C1107" s="21"/>
      <c r="D1107" s="21"/>
    </row>
    <row r="1108" spans="3:4" ht="12.75">
      <c r="C1108" s="21"/>
      <c r="D1108" s="21"/>
    </row>
    <row r="1109" spans="3:4" ht="12.75">
      <c r="C1109" s="21"/>
      <c r="D1109" s="21"/>
    </row>
    <row r="1110" spans="3:4" ht="12.75">
      <c r="C1110" s="21"/>
      <c r="D1110" s="21"/>
    </row>
    <row r="1111" spans="3:4" ht="12.75">
      <c r="C1111" s="21"/>
      <c r="D1111" s="21"/>
    </row>
    <row r="1112" spans="3:4" ht="12.75">
      <c r="C1112" s="21"/>
      <c r="D1112" s="21"/>
    </row>
    <row r="1113" spans="3:4" ht="12.75">
      <c r="C1113" s="21"/>
      <c r="D1113" s="21"/>
    </row>
    <row r="1114" spans="3:4" ht="12.75">
      <c r="C1114" s="21"/>
      <c r="D1114" s="21"/>
    </row>
    <row r="1115" spans="3:4" ht="12.75">
      <c r="C1115" s="21"/>
      <c r="D1115" s="21"/>
    </row>
    <row r="1116" spans="3:4" ht="12.75">
      <c r="C1116" s="21"/>
      <c r="D1116" s="21"/>
    </row>
    <row r="1117" spans="3:4" ht="12.75">
      <c r="C1117" s="21"/>
      <c r="D1117" s="21"/>
    </row>
    <row r="1118" spans="3:4" ht="12.75">
      <c r="C1118" s="21"/>
      <c r="D1118" s="21"/>
    </row>
    <row r="1119" spans="3:4" ht="12.75">
      <c r="C1119" s="21"/>
      <c r="D1119" s="21"/>
    </row>
    <row r="1120" spans="3:4" ht="12.75">
      <c r="C1120" s="21"/>
      <c r="D1120" s="21"/>
    </row>
    <row r="1121" spans="3:4" ht="12.75">
      <c r="C1121" s="21"/>
      <c r="D1121" s="21"/>
    </row>
    <row r="1122" spans="3:4" ht="12.75">
      <c r="C1122" s="21"/>
      <c r="D1122" s="21"/>
    </row>
    <row r="1123" spans="3:4" ht="12.75">
      <c r="C1123" s="21"/>
      <c r="D1123" s="21"/>
    </row>
    <row r="1124" spans="3:4" ht="12.75">
      <c r="C1124" s="21"/>
      <c r="D1124" s="21"/>
    </row>
    <row r="1125" spans="3:4" ht="12.75">
      <c r="C1125" s="21"/>
      <c r="D1125" s="21"/>
    </row>
    <row r="1126" spans="3:4" ht="12.75">
      <c r="C1126" s="21"/>
      <c r="D1126" s="21"/>
    </row>
    <row r="1127" spans="3:4" ht="12.75">
      <c r="C1127" s="21"/>
      <c r="D1127" s="21"/>
    </row>
    <row r="1128" spans="3:4" ht="12.75">
      <c r="C1128" s="21"/>
      <c r="D1128" s="21"/>
    </row>
    <row r="1129" spans="3:4" ht="12.75">
      <c r="C1129" s="21"/>
      <c r="D1129" s="21"/>
    </row>
    <row r="1130" spans="3:4" ht="12.75">
      <c r="C1130" s="21"/>
      <c r="D1130" s="21"/>
    </row>
    <row r="1131" spans="3:4" ht="12.75">
      <c r="C1131" s="21"/>
      <c r="D1131" s="21"/>
    </row>
    <row r="1132" spans="3:4" ht="12.75">
      <c r="C1132" s="21"/>
      <c r="D1132" s="21"/>
    </row>
    <row r="1133" spans="3:4" ht="12.75">
      <c r="C1133" s="21"/>
      <c r="D1133" s="21"/>
    </row>
    <row r="1134" spans="3:4" ht="12.75">
      <c r="C1134" s="21"/>
      <c r="D1134" s="21"/>
    </row>
    <row r="1135" spans="3:4" ht="12.75">
      <c r="C1135" s="21"/>
      <c r="D1135" s="21"/>
    </row>
    <row r="1136" spans="3:4" ht="12.75">
      <c r="C1136" s="21"/>
      <c r="D1136" s="21"/>
    </row>
    <row r="1137" spans="3:4" ht="12.75">
      <c r="C1137" s="21"/>
      <c r="D1137" s="21"/>
    </row>
    <row r="1138" spans="3:4" ht="12.75">
      <c r="C1138" s="21"/>
      <c r="D1138" s="21"/>
    </row>
    <row r="1139" spans="3:4" ht="12.75">
      <c r="C1139" s="21"/>
      <c r="D1139" s="21"/>
    </row>
    <row r="1140" spans="3:4" ht="12.75">
      <c r="C1140" s="21"/>
      <c r="D1140" s="21"/>
    </row>
    <row r="1141" spans="3:4" ht="12.75">
      <c r="C1141" s="21"/>
      <c r="D1141" s="21"/>
    </row>
    <row r="1142" spans="3:4" ht="12.75">
      <c r="C1142" s="21"/>
      <c r="D1142" s="21"/>
    </row>
    <row r="1143" spans="3:4" ht="12.75">
      <c r="C1143" s="21"/>
      <c r="D1143" s="21"/>
    </row>
    <row r="1144" spans="3:4" ht="12.75">
      <c r="C1144" s="21"/>
      <c r="D1144" s="21"/>
    </row>
    <row r="1145" spans="3:4" ht="12.75">
      <c r="C1145" s="21"/>
      <c r="D1145" s="21"/>
    </row>
    <row r="1146" spans="3:4" ht="12.75">
      <c r="C1146" s="21"/>
      <c r="D1146" s="21"/>
    </row>
    <row r="1147" spans="3:4" ht="12.75">
      <c r="C1147" s="21"/>
      <c r="D1147" s="21"/>
    </row>
    <row r="1148" spans="3:4" ht="12.75">
      <c r="C1148" s="21"/>
      <c r="D1148" s="21"/>
    </row>
    <row r="1149" spans="3:4" ht="12.75">
      <c r="C1149" s="21"/>
      <c r="D1149" s="21"/>
    </row>
    <row r="1150" spans="3:4" ht="12.75">
      <c r="C1150" s="21"/>
      <c r="D1150" s="21"/>
    </row>
    <row r="1151" spans="3:4" ht="12.75">
      <c r="C1151" s="21"/>
      <c r="D1151" s="21"/>
    </row>
    <row r="1152" spans="3:4" ht="12.75">
      <c r="C1152" s="21"/>
      <c r="D1152" s="21"/>
    </row>
    <row r="1153" spans="3:4" ht="12.75">
      <c r="C1153" s="21"/>
      <c r="D1153" s="21"/>
    </row>
    <row r="1154" spans="3:4" ht="12.75">
      <c r="C1154" s="21"/>
      <c r="D1154" s="21"/>
    </row>
    <row r="1155" spans="3:4" ht="12.75">
      <c r="C1155" s="21"/>
      <c r="D1155" s="21"/>
    </row>
    <row r="1156" spans="3:4" ht="12.75">
      <c r="C1156" s="21"/>
      <c r="D1156" s="21"/>
    </row>
    <row r="1157" spans="3:4" ht="12.75">
      <c r="C1157" s="21"/>
      <c r="D1157" s="21"/>
    </row>
    <row r="1158" spans="3:4" ht="12.75">
      <c r="C1158" s="21"/>
      <c r="D1158" s="21"/>
    </row>
    <row r="1159" spans="3:4" ht="12.75">
      <c r="C1159" s="21"/>
      <c r="D1159" s="21"/>
    </row>
    <row r="1160" spans="3:4" ht="12.75">
      <c r="C1160" s="21"/>
      <c r="D1160" s="21"/>
    </row>
    <row r="1161" spans="3:4" ht="12.75">
      <c r="C1161" s="21"/>
      <c r="D1161" s="21"/>
    </row>
    <row r="1162" spans="3:4" ht="12.75">
      <c r="C1162" s="21"/>
      <c r="D1162" s="21"/>
    </row>
    <row r="1163" spans="3:4" ht="12.75">
      <c r="C1163" s="21"/>
      <c r="D1163" s="21"/>
    </row>
    <row r="1164" spans="3:4" ht="12.75">
      <c r="C1164" s="21"/>
      <c r="D1164" s="21"/>
    </row>
    <row r="1165" spans="3:4" ht="12.75">
      <c r="C1165" s="21"/>
      <c r="D1165" s="21"/>
    </row>
    <row r="1166" spans="3:4" ht="12.75">
      <c r="C1166" s="21"/>
      <c r="D1166" s="21"/>
    </row>
    <row r="1167" spans="3:4" ht="12.75">
      <c r="C1167" s="21"/>
      <c r="D1167" s="21"/>
    </row>
    <row r="1168" spans="3:4" ht="12.75">
      <c r="C1168" s="21"/>
      <c r="D1168" s="21"/>
    </row>
    <row r="1169" spans="3:4" ht="12.75">
      <c r="C1169" s="21"/>
      <c r="D1169" s="21"/>
    </row>
    <row r="1170" spans="3:4" ht="12.75">
      <c r="C1170" s="21"/>
      <c r="D1170" s="21"/>
    </row>
    <row r="1171" spans="3:4" ht="12.75">
      <c r="C1171" s="21"/>
      <c r="D1171" s="21"/>
    </row>
    <row r="1172" spans="3:4" ht="12.75">
      <c r="C1172" s="21"/>
      <c r="D1172" s="21"/>
    </row>
    <row r="1173" spans="3:4" ht="12.75">
      <c r="C1173" s="21"/>
      <c r="D1173" s="21"/>
    </row>
    <row r="1174" spans="3:4" ht="12.75">
      <c r="C1174" s="21"/>
      <c r="D1174" s="21"/>
    </row>
    <row r="1175" spans="3:4" ht="12.75">
      <c r="C1175" s="21"/>
      <c r="D1175" s="21"/>
    </row>
    <row r="1176" spans="3:4" ht="12.75">
      <c r="C1176" s="21"/>
      <c r="D1176" s="21"/>
    </row>
    <row r="1177" spans="3:4" ht="12.75">
      <c r="C1177" s="21"/>
      <c r="D1177" s="21"/>
    </row>
    <row r="1178" spans="3:4" ht="12.75">
      <c r="C1178" s="21"/>
      <c r="D1178" s="21"/>
    </row>
    <row r="1179" spans="3:4" ht="12.75">
      <c r="C1179" s="21"/>
      <c r="D1179" s="21"/>
    </row>
    <row r="1180" spans="3:4" ht="12.75">
      <c r="C1180" s="21"/>
      <c r="D1180" s="21"/>
    </row>
    <row r="1181" spans="3:4" ht="12.75">
      <c r="C1181" s="21"/>
      <c r="D1181" s="21"/>
    </row>
    <row r="1182" spans="3:4" ht="12.75">
      <c r="C1182" s="21"/>
      <c r="D1182" s="21"/>
    </row>
    <row r="1183" spans="3:4" ht="12.75">
      <c r="C1183" s="21"/>
      <c r="D1183" s="21"/>
    </row>
    <row r="1184" spans="3:4" ht="12.75">
      <c r="C1184" s="21"/>
      <c r="D1184" s="21"/>
    </row>
    <row r="1185" spans="3:4" ht="12.75">
      <c r="C1185" s="21"/>
      <c r="D1185" s="21"/>
    </row>
    <row r="1186" spans="3:4" ht="12.75">
      <c r="C1186" s="21"/>
      <c r="D1186" s="21"/>
    </row>
    <row r="1187" spans="3:4" ht="12.75">
      <c r="C1187" s="21"/>
      <c r="D1187" s="21"/>
    </row>
    <row r="1188" spans="3:4" ht="12.75">
      <c r="C1188" s="21"/>
      <c r="D1188" s="21"/>
    </row>
    <row r="1189" spans="3:4" ht="12.75">
      <c r="C1189" s="21"/>
      <c r="D1189" s="21"/>
    </row>
    <row r="1190" spans="3:4" ht="12.75">
      <c r="C1190" s="21"/>
      <c r="D1190" s="21"/>
    </row>
    <row r="1191" spans="3:4" ht="12.75">
      <c r="C1191" s="21"/>
      <c r="D1191" s="21"/>
    </row>
    <row r="1192" spans="3:4" ht="12.75">
      <c r="C1192" s="21"/>
      <c r="D1192" s="21"/>
    </row>
    <row r="1193" spans="3:4" ht="12.75">
      <c r="C1193" s="21"/>
      <c r="D1193" s="21"/>
    </row>
    <row r="1194" spans="3:4" ht="12.75">
      <c r="C1194" s="21"/>
      <c r="D1194" s="21"/>
    </row>
    <row r="1195" spans="3:4" ht="12.75">
      <c r="C1195" s="21"/>
      <c r="D1195" s="21"/>
    </row>
    <row r="1196" spans="3:4" ht="12.75">
      <c r="C1196" s="21"/>
      <c r="D1196" s="21"/>
    </row>
    <row r="1197" spans="3:4" ht="12.75">
      <c r="C1197" s="21"/>
      <c r="D1197" s="21"/>
    </row>
    <row r="1198" spans="3:4" ht="12.75">
      <c r="C1198" s="21"/>
      <c r="D1198" s="21"/>
    </row>
    <row r="1199" spans="3:4" ht="12.75">
      <c r="C1199" s="21"/>
      <c r="D1199" s="21"/>
    </row>
    <row r="1200" spans="3:4" ht="12.75">
      <c r="C1200" s="21"/>
      <c r="D1200" s="21"/>
    </row>
    <row r="1201" spans="3:4" ht="12.75">
      <c r="C1201" s="21"/>
      <c r="D1201" s="21"/>
    </row>
    <row r="1202" spans="3:4" ht="12.75">
      <c r="C1202" s="21"/>
      <c r="D1202" s="21"/>
    </row>
    <row r="1203" spans="3:4" ht="12.75">
      <c r="C1203" s="21"/>
      <c r="D1203" s="21"/>
    </row>
    <row r="1204" spans="3:4" ht="12.75">
      <c r="C1204" s="21"/>
      <c r="D1204" s="21"/>
    </row>
    <row r="1205" spans="3:4" ht="12.75">
      <c r="C1205" s="21"/>
      <c r="D1205" s="21"/>
    </row>
    <row r="1206" spans="3:4" ht="12.75">
      <c r="C1206" s="21"/>
      <c r="D1206" s="21"/>
    </row>
    <row r="1207" spans="3:4" ht="12.75">
      <c r="C1207" s="21"/>
      <c r="D1207" s="21"/>
    </row>
    <row r="1208" spans="3:4" ht="12.75">
      <c r="C1208" s="21"/>
      <c r="D1208" s="21"/>
    </row>
    <row r="1209" spans="3:4" ht="12.75">
      <c r="C1209" s="21"/>
      <c r="D1209" s="21"/>
    </row>
    <row r="1210" spans="3:4" ht="12.75">
      <c r="C1210" s="21"/>
      <c r="D1210" s="21"/>
    </row>
    <row r="1211" spans="3:4" ht="12.75">
      <c r="C1211" s="21"/>
      <c r="D1211" s="21"/>
    </row>
    <row r="1212" spans="3:4" ht="12.75">
      <c r="C1212" s="21"/>
      <c r="D1212" s="21"/>
    </row>
    <row r="1213" spans="3:4" ht="12.75">
      <c r="C1213" s="21"/>
      <c r="D1213" s="21"/>
    </row>
    <row r="1214" spans="3:4" ht="12.75">
      <c r="C1214" s="21"/>
      <c r="D1214" s="21"/>
    </row>
    <row r="1215" spans="3:4" ht="12.75">
      <c r="C1215" s="21"/>
      <c r="D1215" s="21"/>
    </row>
    <row r="1216" spans="3:4" ht="12.75">
      <c r="C1216" s="21"/>
      <c r="D1216" s="21"/>
    </row>
    <row r="1217" spans="3:4" ht="12.75">
      <c r="C1217" s="21"/>
      <c r="D1217" s="21"/>
    </row>
    <row r="1218" spans="3:4" ht="12.75">
      <c r="C1218" s="21"/>
      <c r="D1218" s="21"/>
    </row>
    <row r="1219" spans="3:4" ht="12.75">
      <c r="C1219" s="21"/>
      <c r="D1219" s="21"/>
    </row>
    <row r="1220" spans="3:4" ht="12.75">
      <c r="C1220" s="21"/>
      <c r="D1220" s="21"/>
    </row>
    <row r="1221" spans="3:4" ht="12.75">
      <c r="C1221" s="21"/>
      <c r="D1221" s="21"/>
    </row>
    <row r="1222" spans="3:4" ht="12.75">
      <c r="C1222" s="21"/>
      <c r="D1222" s="21"/>
    </row>
    <row r="1223" spans="3:4" ht="12.75">
      <c r="C1223" s="21"/>
      <c r="D1223" s="21"/>
    </row>
    <row r="1224" spans="3:4" ht="12.75">
      <c r="C1224" s="21"/>
      <c r="D1224" s="21"/>
    </row>
    <row r="1225" spans="3:4" ht="12.75">
      <c r="C1225" s="21"/>
      <c r="D1225" s="21"/>
    </row>
    <row r="1226" spans="3:4" ht="12.75">
      <c r="C1226" s="21"/>
      <c r="D1226" s="21"/>
    </row>
    <row r="1227" spans="3:4" ht="12.75">
      <c r="C1227" s="21"/>
      <c r="D1227" s="21"/>
    </row>
    <row r="1228" spans="3:4" ht="12.75">
      <c r="C1228" s="21"/>
      <c r="D1228" s="21"/>
    </row>
    <row r="1229" spans="3:4" ht="12.75">
      <c r="C1229" s="21"/>
      <c r="D1229" s="21"/>
    </row>
    <row r="1230" spans="3:4" ht="12.75">
      <c r="C1230" s="21"/>
      <c r="D1230" s="21"/>
    </row>
    <row r="1231" spans="3:4" ht="12.75">
      <c r="C1231" s="21"/>
      <c r="D1231" s="21"/>
    </row>
    <row r="1232" spans="3:4" ht="12.75">
      <c r="C1232" s="21"/>
      <c r="D1232" s="21"/>
    </row>
    <row r="1233" spans="3:4" ht="12.75">
      <c r="C1233" s="21"/>
      <c r="D1233" s="21"/>
    </row>
    <row r="1234" spans="3:4" ht="12.75">
      <c r="C1234" s="21"/>
      <c r="D1234" s="21"/>
    </row>
    <row r="1235" spans="3:4" ht="12.75">
      <c r="C1235" s="21"/>
      <c r="D1235" s="21"/>
    </row>
    <row r="1236" spans="3:4" ht="12.75">
      <c r="C1236" s="21"/>
      <c r="D1236" s="21"/>
    </row>
    <row r="1237" spans="3:4" ht="12.75">
      <c r="C1237" s="21"/>
      <c r="D1237" s="21"/>
    </row>
    <row r="1238" spans="3:4" ht="12.75">
      <c r="C1238" s="21"/>
      <c r="D1238" s="21"/>
    </row>
    <row r="1239" spans="3:4" ht="12.75">
      <c r="C1239" s="21"/>
      <c r="D1239" s="21"/>
    </row>
    <row r="1240" spans="3:4" ht="12.75">
      <c r="C1240" s="21"/>
      <c r="D1240" s="21"/>
    </row>
    <row r="1241" spans="3:4" ht="12.75">
      <c r="C1241" s="21"/>
      <c r="D1241" s="21"/>
    </row>
    <row r="1242" spans="3:4" ht="12.75">
      <c r="C1242" s="21"/>
      <c r="D1242" s="21"/>
    </row>
    <row r="1243" spans="3:4" ht="12.75">
      <c r="C1243" s="21"/>
      <c r="D1243" s="21"/>
    </row>
    <row r="1244" spans="3:4" ht="12.75">
      <c r="C1244" s="21"/>
      <c r="D1244" s="21"/>
    </row>
    <row r="1245" spans="3:4" ht="12.75">
      <c r="C1245" s="21"/>
      <c r="D1245" s="21"/>
    </row>
    <row r="1246" spans="3:4" ht="12.75">
      <c r="C1246" s="21"/>
      <c r="D1246" s="21"/>
    </row>
    <row r="1247" spans="3:4" ht="12.75">
      <c r="C1247" s="21"/>
      <c r="D1247" s="21"/>
    </row>
    <row r="1248" spans="3:4" ht="12.75">
      <c r="C1248" s="21"/>
      <c r="D1248" s="21"/>
    </row>
    <row r="1249" spans="3:4" ht="12.75">
      <c r="C1249" s="21"/>
      <c r="D1249" s="21"/>
    </row>
    <row r="1250" spans="3:4" ht="12.75">
      <c r="C1250" s="21"/>
      <c r="D1250" s="21"/>
    </row>
    <row r="1251" spans="3:4" ht="12.75">
      <c r="C1251" s="21"/>
      <c r="D1251" s="21"/>
    </row>
    <row r="1252" spans="3:4" ht="12.75">
      <c r="C1252" s="21"/>
      <c r="D1252" s="21"/>
    </row>
    <row r="1253" spans="3:4" ht="12.75">
      <c r="C1253" s="21"/>
      <c r="D1253" s="21"/>
    </row>
    <row r="1254" spans="3:4" ht="12.75">
      <c r="C1254" s="21"/>
      <c r="D1254" s="21"/>
    </row>
    <row r="1255" spans="3:4" ht="12.75">
      <c r="C1255" s="21"/>
      <c r="D1255" s="21"/>
    </row>
    <row r="1256" spans="3:4" ht="12.75">
      <c r="C1256" s="21"/>
      <c r="D1256" s="21"/>
    </row>
    <row r="1257" spans="3:4" ht="12.75">
      <c r="C1257" s="21"/>
      <c r="D1257" s="21"/>
    </row>
    <row r="1258" spans="3:4" ht="12.75">
      <c r="C1258" s="21"/>
      <c r="D1258" s="21"/>
    </row>
    <row r="1259" spans="3:4" ht="12.75">
      <c r="C1259" s="21"/>
      <c r="D1259" s="21"/>
    </row>
    <row r="1260" spans="3:4" ht="12.75">
      <c r="C1260" s="21"/>
      <c r="D1260" s="21"/>
    </row>
    <row r="1261" spans="3:4" ht="12.75">
      <c r="C1261" s="21"/>
      <c r="D1261" s="21"/>
    </row>
    <row r="1262" spans="3:4" ht="12.75">
      <c r="C1262" s="21"/>
      <c r="D1262" s="21"/>
    </row>
    <row r="1263" spans="3:4" ht="12.75">
      <c r="C1263" s="21"/>
      <c r="D1263" s="21"/>
    </row>
    <row r="1264" spans="3:4" ht="12.75">
      <c r="C1264" s="21"/>
      <c r="D1264" s="21"/>
    </row>
    <row r="1265" spans="3:4" ht="12.75">
      <c r="C1265" s="21"/>
      <c r="D1265" s="21"/>
    </row>
    <row r="1266" spans="3:4" ht="12.75">
      <c r="C1266" s="21"/>
      <c r="D1266" s="21"/>
    </row>
    <row r="1267" spans="3:4" ht="12.75">
      <c r="C1267" s="21"/>
      <c r="D1267" s="21"/>
    </row>
    <row r="1268" spans="3:4" ht="12.75">
      <c r="C1268" s="21"/>
      <c r="D1268" s="21"/>
    </row>
    <row r="1269" spans="3:4" ht="12.75">
      <c r="C1269" s="21"/>
      <c r="D1269" s="21"/>
    </row>
    <row r="1270" spans="3:4" ht="12.75">
      <c r="C1270" s="21"/>
      <c r="D1270" s="21"/>
    </row>
    <row r="1271" spans="3:4" ht="12.75">
      <c r="C1271" s="21"/>
      <c r="D1271" s="21"/>
    </row>
    <row r="1272" spans="3:4" ht="12.75">
      <c r="C1272" s="21"/>
      <c r="D1272" s="21"/>
    </row>
    <row r="1273" spans="3:4" ht="12.75">
      <c r="C1273" s="21"/>
      <c r="D1273" s="21"/>
    </row>
    <row r="1274" spans="3:4" ht="12.75">
      <c r="C1274" s="21"/>
      <c r="D1274" s="21"/>
    </row>
    <row r="1275" spans="3:4" ht="12.75">
      <c r="C1275" s="21"/>
      <c r="D1275" s="21"/>
    </row>
    <row r="1276" spans="3:4" ht="12.75">
      <c r="C1276" s="21"/>
      <c r="D1276" s="21"/>
    </row>
    <row r="1277" spans="3:4" ht="12.75">
      <c r="C1277" s="21"/>
      <c r="D1277" s="21"/>
    </row>
    <row r="1278" spans="3:4" ht="12.75">
      <c r="C1278" s="21"/>
      <c r="D1278" s="21"/>
    </row>
    <row r="1279" spans="3:4" ht="12.75">
      <c r="C1279" s="21"/>
      <c r="D1279" s="21"/>
    </row>
    <row r="1280" spans="3:4" ht="12.75">
      <c r="C1280" s="21"/>
      <c r="D1280" s="21"/>
    </row>
    <row r="1281" spans="3:4" ht="12.75">
      <c r="C1281" s="21"/>
      <c r="D1281" s="21"/>
    </row>
    <row r="1282" spans="3:4" ht="12.75">
      <c r="C1282" s="21"/>
      <c r="D1282" s="21"/>
    </row>
    <row r="1283" spans="3:4" ht="12.75">
      <c r="C1283" s="21"/>
      <c r="D1283" s="21"/>
    </row>
    <row r="1284" spans="3:4" ht="12.75">
      <c r="C1284" s="21"/>
      <c r="D1284" s="21"/>
    </row>
    <row r="1285" spans="3:4" ht="12.75">
      <c r="C1285" s="21"/>
      <c r="D1285" s="21"/>
    </row>
    <row r="1286" spans="3:4" ht="12.75">
      <c r="C1286" s="21"/>
      <c r="D1286" s="21"/>
    </row>
    <row r="1287" spans="3:4" ht="12.75">
      <c r="C1287" s="21"/>
      <c r="D1287" s="21"/>
    </row>
    <row r="1288" spans="3:4" ht="12.75">
      <c r="C1288" s="21"/>
      <c r="D1288" s="21"/>
    </row>
    <row r="1289" spans="3:4" ht="12.75">
      <c r="C1289" s="21"/>
      <c r="D1289" s="21"/>
    </row>
    <row r="1290" spans="3:4" ht="12.75">
      <c r="C1290" s="21"/>
      <c r="D1290" s="21"/>
    </row>
    <row r="1291" spans="3:4" ht="12.75">
      <c r="C1291" s="21"/>
      <c r="D1291" s="21"/>
    </row>
    <row r="1292" spans="3:4" ht="12.75">
      <c r="C1292" s="21"/>
      <c r="D1292" s="21"/>
    </row>
    <row r="1293" spans="3:4" ht="12.75">
      <c r="C1293" s="21"/>
      <c r="D1293" s="21"/>
    </row>
    <row r="1294" spans="3:4" ht="12.75">
      <c r="C1294" s="21"/>
      <c r="D1294" s="21"/>
    </row>
    <row r="1295" spans="3:4" ht="12.75">
      <c r="C1295" s="21"/>
      <c r="D1295" s="21"/>
    </row>
    <row r="1296" spans="3:4" ht="12.75">
      <c r="C1296" s="21"/>
      <c r="D1296" s="21"/>
    </row>
    <row r="1297" spans="3:4" ht="12.75">
      <c r="C1297" s="21"/>
      <c r="D1297" s="21"/>
    </row>
    <row r="1298" spans="3:4" ht="12.75">
      <c r="C1298" s="21"/>
      <c r="D1298" s="21"/>
    </row>
    <row r="1299" spans="3:4" ht="12.75">
      <c r="C1299" s="21"/>
      <c r="D1299" s="21"/>
    </row>
    <row r="1300" spans="3:4" ht="12.75">
      <c r="C1300" s="21"/>
      <c r="D1300" s="21"/>
    </row>
    <row r="1301" spans="3:4" ht="12.75">
      <c r="C1301" s="21"/>
      <c r="D1301" s="21"/>
    </row>
    <row r="1302" spans="3:4" ht="12.75">
      <c r="C1302" s="21"/>
      <c r="D1302" s="21"/>
    </row>
    <row r="1303" spans="3:4" ht="12.75">
      <c r="C1303" s="21"/>
      <c r="D1303" s="21"/>
    </row>
    <row r="1304" spans="3:4" ht="12.75">
      <c r="C1304" s="21"/>
      <c r="D1304" s="21"/>
    </row>
    <row r="1305" spans="3:4" ht="12.75">
      <c r="C1305" s="21"/>
      <c r="D1305" s="21"/>
    </row>
    <row r="1306" spans="3:4" ht="12.75">
      <c r="C1306" s="21"/>
      <c r="D1306" s="21"/>
    </row>
    <row r="1307" spans="3:4" ht="12.75">
      <c r="C1307" s="21"/>
      <c r="D1307" s="21"/>
    </row>
  </sheetData>
  <sheetProtection sheet="1" scenarios="1"/>
  <mergeCells count="11">
    <mergeCell ref="C13:E13"/>
    <mergeCell ref="T5:V5"/>
    <mergeCell ref="H2:K2"/>
    <mergeCell ref="H3:K3"/>
    <mergeCell ref="H4:K4"/>
    <mergeCell ref="H5:K5"/>
    <mergeCell ref="C9:D9"/>
    <mergeCell ref="A2:B2"/>
    <mergeCell ref="A3:B3"/>
    <mergeCell ref="C2:D2"/>
    <mergeCell ref="C5:D5"/>
  </mergeCells>
  <hyperlinks>
    <hyperlink ref="C1" location="Forklaring1" display="Forklaring"/>
  </hyperlinks>
  <printOptions/>
  <pageMargins left="0.84" right="0.75" top="1.15" bottom="1.37" header="0.77" footer="0.87"/>
  <pageSetup fitToHeight="1" fitToWidth="1" horizontalDpi="300" verticalDpi="300" orientation="landscape" paperSize="9" scale="72" r:id="rId2"/>
  <headerFooter alignWithMargins="0">
    <oddHeader>&amp;LHovedstadens Sygehusfællesskab&amp;C&amp;F  -  &amp;A&amp;RJoint Commision</oddHeader>
  </headerFooter>
  <drawing r:id="rId1"/>
</worksheet>
</file>

<file path=xl/worksheets/sheet5.xml><?xml version="1.0" encoding="utf-8"?>
<worksheet xmlns="http://schemas.openxmlformats.org/spreadsheetml/2006/main" xmlns:r="http://schemas.openxmlformats.org/officeDocument/2006/relationships">
  <sheetPr codeName="Ark6">
    <pageSetUpPr fitToPage="1"/>
  </sheetPr>
  <dimension ref="A1:AO1307"/>
  <sheetViews>
    <sheetView workbookViewId="0" topLeftCell="A1">
      <selection activeCell="A1" sqref="A1:B4"/>
    </sheetView>
  </sheetViews>
  <sheetFormatPr defaultColWidth="9.140625" defaultRowHeight="12.75"/>
  <cols>
    <col min="3" max="3" width="10.8515625" style="0" customWidth="1"/>
    <col min="4" max="4" width="11.57421875" style="0" customWidth="1"/>
    <col min="5" max="5" width="30.7109375" style="0" bestFit="1" customWidth="1"/>
    <col min="6" max="6" width="11.8515625" style="0" bestFit="1" customWidth="1"/>
  </cols>
  <sheetData>
    <row r="1" spans="1:41" ht="15.75" thickBot="1">
      <c r="A1" s="114" t="s">
        <v>117</v>
      </c>
      <c r="B1" s="115"/>
      <c r="C1" s="84" t="s">
        <v>79</v>
      </c>
      <c r="D1" s="98" t="s">
        <v>164</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38" ht="13.5" thickBot="1">
      <c r="A2" s="116"/>
      <c r="B2" s="117"/>
      <c r="C2" s="112" t="s">
        <v>3</v>
      </c>
      <c r="D2" s="113"/>
      <c r="E2" s="33" t="s">
        <v>38</v>
      </c>
      <c r="F2" s="45">
        <v>3</v>
      </c>
      <c r="G2" s="22"/>
      <c r="H2" s="100" t="s">
        <v>32</v>
      </c>
      <c r="I2" s="101"/>
      <c r="J2" s="101"/>
      <c r="K2" s="102"/>
      <c r="L2" s="22"/>
      <c r="M2" s="1"/>
      <c r="N2" s="1"/>
      <c r="O2" s="1"/>
      <c r="P2" s="1"/>
      <c r="Q2" s="1"/>
      <c r="R2" s="1"/>
      <c r="S2" s="1"/>
      <c r="T2" s="1"/>
      <c r="U2" s="1"/>
      <c r="V2" s="1"/>
      <c r="W2" s="1"/>
      <c r="X2" s="1"/>
      <c r="Y2" s="1"/>
      <c r="Z2" s="1"/>
      <c r="AA2" s="1"/>
      <c r="AB2" s="1"/>
      <c r="AC2" s="1"/>
      <c r="AD2" s="1"/>
      <c r="AE2" s="1"/>
      <c r="AF2" s="1"/>
      <c r="AG2" s="1"/>
      <c r="AH2" s="1"/>
      <c r="AI2" s="1"/>
      <c r="AJ2" s="1"/>
      <c r="AK2" s="1"/>
      <c r="AL2" s="1"/>
    </row>
    <row r="3" spans="1:38" ht="13.5" thickBot="1">
      <c r="A3" s="116"/>
      <c r="B3" s="117"/>
      <c r="C3" s="17" t="s">
        <v>4</v>
      </c>
      <c r="D3" s="40">
        <v>25</v>
      </c>
      <c r="E3" s="33" t="s">
        <v>45</v>
      </c>
      <c r="F3" s="46">
        <f>2*(1-NORMSDIST($F$2))</f>
        <v>0.002699934446470875</v>
      </c>
      <c r="G3" s="22"/>
      <c r="H3" s="103" t="s">
        <v>30</v>
      </c>
      <c r="I3" s="104"/>
      <c r="J3" s="104"/>
      <c r="K3" s="105"/>
      <c r="L3" s="22"/>
      <c r="M3" s="1"/>
      <c r="N3" s="1"/>
      <c r="O3" s="1"/>
      <c r="P3" s="1"/>
      <c r="Q3" s="1"/>
      <c r="R3" s="1"/>
      <c r="S3" s="49" t="s">
        <v>34</v>
      </c>
      <c r="T3" s="50"/>
      <c r="U3" s="49" t="s">
        <v>68</v>
      </c>
      <c r="V3" s="51">
        <f>BoerVal/V4</f>
        <v>1</v>
      </c>
      <c r="W3" s="51"/>
      <c r="X3" s="1"/>
      <c r="Y3" s="1"/>
      <c r="Z3" s="1"/>
      <c r="AA3" s="1"/>
      <c r="AB3" s="1"/>
      <c r="AC3" s="1"/>
      <c r="AD3" s="1"/>
      <c r="AE3" s="1"/>
      <c r="AF3" s="1"/>
      <c r="AG3" s="1"/>
      <c r="AH3" s="1"/>
      <c r="AI3" s="1"/>
      <c r="AJ3" s="1"/>
      <c r="AK3" s="1"/>
      <c r="AL3" s="1"/>
    </row>
    <row r="4" spans="1:38" ht="13.5" thickBot="1">
      <c r="A4" s="116"/>
      <c r="B4" s="117"/>
      <c r="C4" s="15" t="s">
        <v>2</v>
      </c>
      <c r="D4" s="41">
        <v>5</v>
      </c>
      <c r="E4" s="33" t="s">
        <v>37</v>
      </c>
      <c r="F4" s="32">
        <f>F2*D4</f>
        <v>15</v>
      </c>
      <c r="G4" s="22"/>
      <c r="H4" s="103" t="s">
        <v>31</v>
      </c>
      <c r="I4" s="104"/>
      <c r="J4" s="104"/>
      <c r="K4" s="105"/>
      <c r="L4" s="22"/>
      <c r="M4" s="1"/>
      <c r="N4" s="1"/>
      <c r="O4" s="1"/>
      <c r="P4" s="1"/>
      <c r="Q4" s="1"/>
      <c r="R4" s="1"/>
      <c r="S4" s="2"/>
      <c r="T4" s="22"/>
      <c r="U4" s="4" t="s">
        <v>67</v>
      </c>
      <c r="V4" s="5">
        <f>D4*D4</f>
        <v>25</v>
      </c>
      <c r="W4" s="3"/>
      <c r="X4" s="1"/>
      <c r="Y4" s="1"/>
      <c r="Z4" s="1"/>
      <c r="AA4" s="1"/>
      <c r="AB4" s="1"/>
      <c r="AC4" s="1"/>
      <c r="AD4" s="1"/>
      <c r="AE4" s="1"/>
      <c r="AF4" s="1"/>
      <c r="AG4" s="1"/>
      <c r="AH4" s="1"/>
      <c r="AI4" s="1"/>
      <c r="AJ4" s="1"/>
      <c r="AK4" s="1"/>
      <c r="AL4" s="1"/>
    </row>
    <row r="5" spans="1:38" ht="13.5" thickBot="1">
      <c r="A5" s="118" t="s">
        <v>118</v>
      </c>
      <c r="B5" s="115"/>
      <c r="C5" s="112" t="s">
        <v>26</v>
      </c>
      <c r="D5" s="113"/>
      <c r="E5" s="34" t="s">
        <v>39</v>
      </c>
      <c r="F5" s="62">
        <f>GammaDistInvAlpha(1-0.5*$F$3,BoerVal*$V$3)/$V$3</f>
        <v>11.943215290074637</v>
      </c>
      <c r="G5" s="22"/>
      <c r="H5" s="106" t="s">
        <v>33</v>
      </c>
      <c r="I5" s="107"/>
      <c r="J5" s="107"/>
      <c r="K5" s="108"/>
      <c r="L5" s="22"/>
      <c r="M5" s="1"/>
      <c r="N5" s="1"/>
      <c r="O5" s="1"/>
      <c r="P5" s="1"/>
      <c r="Q5" s="1"/>
      <c r="R5" s="1"/>
      <c r="S5" s="2">
        <f>$I$9-$I$8</f>
        <v>0</v>
      </c>
      <c r="T5" s="121" t="s">
        <v>55</v>
      </c>
      <c r="U5" s="122"/>
      <c r="V5" s="123"/>
      <c r="W5" s="54" t="s">
        <v>54</v>
      </c>
      <c r="X5" s="1"/>
      <c r="Y5" s="1"/>
      <c r="Z5" s="1"/>
      <c r="AA5" s="1"/>
      <c r="AB5" s="1"/>
      <c r="AC5" s="1"/>
      <c r="AD5" s="1"/>
      <c r="AE5" s="1"/>
      <c r="AF5" s="1"/>
      <c r="AG5" s="1"/>
      <c r="AH5" s="1"/>
      <c r="AI5" s="1"/>
      <c r="AJ5" s="1"/>
      <c r="AK5" s="1"/>
      <c r="AL5" s="1"/>
    </row>
    <row r="6" spans="1:38" ht="13.5" thickBot="1">
      <c r="A6" s="119"/>
      <c r="B6" s="120"/>
      <c r="C6" s="17" t="s">
        <v>27</v>
      </c>
      <c r="D6" s="95">
        <v>8</v>
      </c>
      <c r="E6" s="35" t="s">
        <v>40</v>
      </c>
      <c r="F6" s="62">
        <f>GammaDistInvAlpha(0.5*$F$3,BoerVal*$V$3)/$V$3</f>
        <v>41.753508435141285</v>
      </c>
      <c r="G6" s="22"/>
      <c r="H6" s="1"/>
      <c r="I6" s="1"/>
      <c r="J6" s="22"/>
      <c r="K6" s="1"/>
      <c r="L6" s="1"/>
      <c r="M6" s="1"/>
      <c r="N6" s="1"/>
      <c r="O6" s="1"/>
      <c r="P6" s="1"/>
      <c r="Q6" s="1"/>
      <c r="R6" s="1"/>
      <c r="S6" s="55"/>
      <c r="T6" s="58" t="s">
        <v>4</v>
      </c>
      <c r="U6" s="56" t="s">
        <v>56</v>
      </c>
      <c r="V6" s="59" t="s">
        <v>57</v>
      </c>
      <c r="W6" s="57" t="s">
        <v>4</v>
      </c>
      <c r="X6" s="1"/>
      <c r="Y6" s="1"/>
      <c r="Z6" s="1"/>
      <c r="AA6" s="1"/>
      <c r="AB6" s="1"/>
      <c r="AC6" s="1"/>
      <c r="AD6" s="1"/>
      <c r="AE6" s="1"/>
      <c r="AF6" s="1"/>
      <c r="AG6" s="1"/>
      <c r="AH6" s="1"/>
      <c r="AI6" s="1"/>
      <c r="AJ6" s="1"/>
      <c r="AK6" s="1"/>
      <c r="AL6" s="1"/>
    </row>
    <row r="7" spans="1:38" ht="13.5" thickBot="1">
      <c r="A7" s="1"/>
      <c r="B7" s="22"/>
      <c r="C7" s="96" t="s">
        <v>28</v>
      </c>
      <c r="D7" s="40">
        <v>6</v>
      </c>
      <c r="E7" s="38" t="s">
        <v>41</v>
      </c>
      <c r="F7" s="63"/>
      <c r="G7" s="22"/>
      <c r="H7" s="6"/>
      <c r="I7" s="8" t="s">
        <v>0</v>
      </c>
      <c r="J7" s="8" t="s">
        <v>1</v>
      </c>
      <c r="K7" s="1"/>
      <c r="L7" s="1"/>
      <c r="M7" s="1"/>
      <c r="N7" s="1"/>
      <c r="O7" s="1"/>
      <c r="P7" s="1"/>
      <c r="Q7" s="1"/>
      <c r="R7" s="1"/>
      <c r="S7" s="2" t="s">
        <v>46</v>
      </c>
      <c r="T7" s="60">
        <v>25</v>
      </c>
      <c r="U7" s="22">
        <v>11.943215290074637</v>
      </c>
      <c r="V7" s="61">
        <v>41.753508435141285</v>
      </c>
      <c r="W7" s="52">
        <v>25.526315789473685</v>
      </c>
      <c r="X7" s="1"/>
      <c r="Y7" s="1"/>
      <c r="Z7" s="1"/>
      <c r="AA7" s="1"/>
      <c r="AB7" s="1"/>
      <c r="AC7" s="1"/>
      <c r="AD7" s="1"/>
      <c r="AE7" s="1"/>
      <c r="AF7" s="1"/>
      <c r="AG7" s="1"/>
      <c r="AH7" s="1"/>
      <c r="AI7" s="1"/>
      <c r="AJ7" s="1"/>
      <c r="AK7" s="1"/>
      <c r="AL7" s="1"/>
    </row>
    <row r="8" spans="1:38" ht="13.5" thickBot="1">
      <c r="A8" s="1"/>
      <c r="B8" s="22"/>
      <c r="C8" s="15" t="s">
        <v>151</v>
      </c>
      <c r="D8" s="41">
        <v>8</v>
      </c>
      <c r="E8" s="39" t="s">
        <v>42</v>
      </c>
      <c r="F8" s="23"/>
      <c r="G8" s="23"/>
      <c r="H8" s="3" t="s">
        <v>7</v>
      </c>
      <c r="I8" s="1">
        <f>MIN(C$15:C$1011)</f>
        <v>0</v>
      </c>
      <c r="J8" s="1">
        <f>MIN(D$15:D$1011)</f>
        <v>10</v>
      </c>
      <c r="K8" s="1"/>
      <c r="L8" s="1"/>
      <c r="M8" s="1"/>
      <c r="N8" s="1"/>
      <c r="O8" s="1"/>
      <c r="P8" s="1"/>
      <c r="Q8" s="1"/>
      <c r="R8" s="1"/>
      <c r="S8" s="2" t="s">
        <v>48</v>
      </c>
      <c r="T8" s="60">
        <v>25</v>
      </c>
      <c r="U8" s="22">
        <v>11.943215290074637</v>
      </c>
      <c r="V8" s="61">
        <v>41.753508435141285</v>
      </c>
      <c r="W8" s="3">
        <v>25.526315789473685</v>
      </c>
      <c r="X8" s="1"/>
      <c r="Y8" s="1"/>
      <c r="Z8" s="1"/>
      <c r="AA8" s="1"/>
      <c r="AB8" s="1"/>
      <c r="AC8" s="1"/>
      <c r="AD8" s="1"/>
      <c r="AE8" s="1"/>
      <c r="AF8" s="1"/>
      <c r="AG8" s="1"/>
      <c r="AH8" s="1"/>
      <c r="AI8" s="1"/>
      <c r="AJ8" s="1"/>
      <c r="AK8" s="1"/>
      <c r="AL8" s="1"/>
    </row>
    <row r="9" spans="1:38" ht="12.75">
      <c r="A9" s="1"/>
      <c r="B9" s="22"/>
      <c r="C9" s="112" t="s">
        <v>5</v>
      </c>
      <c r="D9" s="113"/>
      <c r="E9" s="37"/>
      <c r="F9" s="1"/>
      <c r="G9" s="23"/>
      <c r="H9" s="3" t="s">
        <v>8</v>
      </c>
      <c r="I9" s="1">
        <f>MAX(C$15:C$1011)</f>
        <v>0</v>
      </c>
      <c r="J9" s="1">
        <f>MAX(D$15:D$1011)</f>
        <v>42</v>
      </c>
      <c r="K9" s="1"/>
      <c r="L9" s="1"/>
      <c r="M9" s="1"/>
      <c r="N9" s="1"/>
      <c r="O9" s="1"/>
      <c r="P9" s="1"/>
      <c r="Q9" s="1"/>
      <c r="R9" s="1"/>
      <c r="S9" s="2" t="s">
        <v>47</v>
      </c>
      <c r="T9" s="60">
        <v>25</v>
      </c>
      <c r="U9" s="22">
        <v>11.943215290074637</v>
      </c>
      <c r="V9" s="61">
        <v>41.753508435141285</v>
      </c>
      <c r="W9" s="3">
        <v>25.526315789473685</v>
      </c>
      <c r="X9" s="1"/>
      <c r="Y9" s="1"/>
      <c r="Z9" s="1"/>
      <c r="AA9" s="1"/>
      <c r="AB9" s="1"/>
      <c r="AC9" s="1"/>
      <c r="AD9" s="1"/>
      <c r="AE9" s="1"/>
      <c r="AF9" s="1"/>
      <c r="AG9" s="1"/>
      <c r="AH9" s="1"/>
      <c r="AI9" s="1"/>
      <c r="AJ9" s="1"/>
      <c r="AK9" s="1"/>
      <c r="AL9" s="1"/>
    </row>
    <row r="10" spans="1:38" ht="12.75">
      <c r="A10" s="1"/>
      <c r="B10" s="22"/>
      <c r="C10" s="16" t="s">
        <v>36</v>
      </c>
      <c r="D10" s="42">
        <f>COUNT(D$15:D$1012)</f>
        <v>19</v>
      </c>
      <c r="E10" s="37"/>
      <c r="F10" s="1"/>
      <c r="G10" s="1"/>
      <c r="H10" s="1"/>
      <c r="I10" s="1"/>
      <c r="J10" s="1"/>
      <c r="K10" s="1"/>
      <c r="L10" s="1"/>
      <c r="M10" s="1"/>
      <c r="N10" s="1"/>
      <c r="O10" s="1"/>
      <c r="P10" s="1"/>
      <c r="Q10" s="1"/>
      <c r="R10" s="1"/>
      <c r="S10" s="2" t="s">
        <v>49</v>
      </c>
      <c r="T10" s="60">
        <v>25</v>
      </c>
      <c r="U10" s="22">
        <v>11.943215290074637</v>
      </c>
      <c r="V10" s="61">
        <v>41.753508435141285</v>
      </c>
      <c r="W10" s="3">
        <v>25.526315789473685</v>
      </c>
      <c r="X10" s="1"/>
      <c r="Y10" s="1"/>
      <c r="Z10" s="1"/>
      <c r="AA10" s="1"/>
      <c r="AB10" s="1"/>
      <c r="AC10" s="1"/>
      <c r="AD10" s="1"/>
      <c r="AE10" s="1"/>
      <c r="AF10" s="1"/>
      <c r="AG10" s="1"/>
      <c r="AH10" s="1"/>
      <c r="AI10" s="1"/>
      <c r="AJ10" s="1"/>
      <c r="AK10" s="1"/>
      <c r="AL10" s="1"/>
    </row>
    <row r="11" spans="1:38" ht="12.75">
      <c r="A11" s="1"/>
      <c r="B11" s="22"/>
      <c r="C11" s="31" t="s">
        <v>4</v>
      </c>
      <c r="D11" s="43">
        <f>AVERAGE(D$15:D$1012)</f>
        <v>25.526315789473685</v>
      </c>
      <c r="E11" s="36"/>
      <c r="F11" s="1"/>
      <c r="G11" s="1"/>
      <c r="H11" s="1"/>
      <c r="I11" s="1"/>
      <c r="J11" s="1"/>
      <c r="K11" s="1"/>
      <c r="L11" s="1"/>
      <c r="M11" s="1"/>
      <c r="N11" s="1"/>
      <c r="O11" s="1"/>
      <c r="P11" s="1"/>
      <c r="Q11" s="1"/>
      <c r="R11" s="1"/>
      <c r="S11" s="2" t="s">
        <v>50</v>
      </c>
      <c r="T11" s="60">
        <v>25</v>
      </c>
      <c r="U11" s="22">
        <v>11.943215290074637</v>
      </c>
      <c r="V11" s="61">
        <v>41.753508435141285</v>
      </c>
      <c r="W11" s="3">
        <v>25.526315789473685</v>
      </c>
      <c r="X11" s="1"/>
      <c r="Y11" s="1"/>
      <c r="Z11" s="1"/>
      <c r="AA11" s="1"/>
      <c r="AB11" s="1"/>
      <c r="AC11" s="1"/>
      <c r="AD11" s="1"/>
      <c r="AE11" s="1"/>
      <c r="AF11" s="1"/>
      <c r="AG11" s="1"/>
      <c r="AH11" s="1"/>
      <c r="AI11" s="1"/>
      <c r="AJ11" s="1"/>
      <c r="AK11" s="1"/>
      <c r="AL11" s="1"/>
    </row>
    <row r="12" spans="1:38" ht="13.5" thickBot="1">
      <c r="A12" s="1"/>
      <c r="B12" s="7"/>
      <c r="C12" s="15" t="s">
        <v>2</v>
      </c>
      <c r="D12" s="44">
        <f>STDEV(D$15:D$1012)</f>
        <v>9.34742044661777</v>
      </c>
      <c r="E12" s="7"/>
      <c r="F12" s="22"/>
      <c r="G12" s="1"/>
      <c r="H12" s="1"/>
      <c r="I12" s="1"/>
      <c r="J12" s="1"/>
      <c r="K12" s="1"/>
      <c r="L12" s="1"/>
      <c r="M12" s="1"/>
      <c r="N12" s="1"/>
      <c r="O12" s="1"/>
      <c r="P12" s="1"/>
      <c r="Q12" s="1"/>
      <c r="R12" s="1"/>
      <c r="S12" s="2" t="s">
        <v>51</v>
      </c>
      <c r="T12" s="60">
        <v>25</v>
      </c>
      <c r="U12" s="22">
        <v>11.943215290074637</v>
      </c>
      <c r="V12" s="61">
        <v>41.753508435141285</v>
      </c>
      <c r="W12" s="3">
        <v>25.526315789473685</v>
      </c>
      <c r="X12" s="1"/>
      <c r="Y12" s="1"/>
      <c r="Z12" s="1"/>
      <c r="AA12" s="1"/>
      <c r="AB12" s="1"/>
      <c r="AC12" s="1"/>
      <c r="AD12" s="1"/>
      <c r="AE12" s="1"/>
      <c r="AF12" s="1"/>
      <c r="AG12" s="1"/>
      <c r="AH12" s="1"/>
      <c r="AI12" s="1"/>
      <c r="AJ12" s="1"/>
      <c r="AK12" s="1"/>
      <c r="AL12" s="1"/>
    </row>
    <row r="13" spans="1:38" ht="13.5" thickBot="1">
      <c r="A13" s="1"/>
      <c r="B13" s="32" t="s">
        <v>71</v>
      </c>
      <c r="C13" s="109" t="s">
        <v>144</v>
      </c>
      <c r="D13" s="109"/>
      <c r="E13" s="109"/>
      <c r="F13" s="2"/>
      <c r="G13" s="1"/>
      <c r="H13" s="1"/>
      <c r="I13" s="1"/>
      <c r="J13" s="1"/>
      <c r="K13" s="1"/>
      <c r="L13" s="1"/>
      <c r="M13" s="1"/>
      <c r="N13" s="1"/>
      <c r="O13" s="1"/>
      <c r="P13" s="1"/>
      <c r="Q13" s="1"/>
      <c r="R13" s="1"/>
      <c r="S13" s="2" t="s">
        <v>52</v>
      </c>
      <c r="T13" s="60">
        <v>25</v>
      </c>
      <c r="U13" s="22">
        <v>11.943215290074637</v>
      </c>
      <c r="V13" s="61">
        <v>41.753508435141285</v>
      </c>
      <c r="W13" s="3">
        <v>25.526315789473685</v>
      </c>
      <c r="X13" s="1"/>
      <c r="Y13" s="1"/>
      <c r="Z13" s="1"/>
      <c r="AA13" s="1"/>
      <c r="AB13" s="1"/>
      <c r="AC13" s="1"/>
      <c r="AD13" s="1"/>
      <c r="AE13" s="1"/>
      <c r="AF13" s="1"/>
      <c r="AG13" s="1"/>
      <c r="AH13" s="1"/>
      <c r="AI13" s="1"/>
      <c r="AJ13" s="1"/>
      <c r="AK13" s="1"/>
      <c r="AL13" s="1"/>
    </row>
    <row r="14" spans="1:38" ht="13.5" thickBot="1">
      <c r="A14" s="1"/>
      <c r="B14" s="74" t="s">
        <v>6</v>
      </c>
      <c r="C14" s="30" t="s">
        <v>124</v>
      </c>
      <c r="D14" s="30" t="s">
        <v>36</v>
      </c>
      <c r="E14" s="32" t="s">
        <v>29</v>
      </c>
      <c r="F14" s="1"/>
      <c r="G14" s="1"/>
      <c r="H14" s="1"/>
      <c r="I14" s="1"/>
      <c r="J14" s="1"/>
      <c r="K14" s="1"/>
      <c r="L14" s="1"/>
      <c r="M14" s="1"/>
      <c r="N14" s="1"/>
      <c r="O14" s="1"/>
      <c r="P14" s="1"/>
      <c r="Q14" s="1"/>
      <c r="R14" s="1"/>
      <c r="S14" s="2" t="s">
        <v>53</v>
      </c>
      <c r="T14" s="60">
        <v>25</v>
      </c>
      <c r="U14" s="22">
        <v>11.943215290074637</v>
      </c>
      <c r="V14" s="61">
        <v>41.753508435141285</v>
      </c>
      <c r="W14" s="3">
        <v>25.526315789473685</v>
      </c>
      <c r="X14" s="1"/>
      <c r="Y14" s="1"/>
      <c r="Z14" s="1"/>
      <c r="AA14" s="1"/>
      <c r="AB14" s="1"/>
      <c r="AC14" s="1"/>
      <c r="AD14" s="1"/>
      <c r="AE14" s="1"/>
      <c r="AF14" s="1"/>
      <c r="AG14" s="1"/>
      <c r="AH14" s="1"/>
      <c r="AI14" s="1"/>
      <c r="AJ14" s="1"/>
      <c r="AK14" s="1"/>
      <c r="AL14" s="1"/>
    </row>
    <row r="15" spans="1:38" ht="12.75">
      <c r="A15" s="1"/>
      <c r="B15" s="19">
        <v>1</v>
      </c>
      <c r="C15" s="27" t="s">
        <v>125</v>
      </c>
      <c r="D15" s="27">
        <v>25</v>
      </c>
      <c r="E15" s="25"/>
      <c r="F15" s="1"/>
      <c r="G15" s="1"/>
      <c r="H15" s="1"/>
      <c r="I15" s="1"/>
      <c r="J15" s="1"/>
      <c r="K15" s="1"/>
      <c r="L15" s="1"/>
      <c r="M15" s="1"/>
      <c r="N15" s="1"/>
      <c r="O15" s="1"/>
      <c r="P15" s="1"/>
      <c r="Q15" s="1"/>
      <c r="R15" s="1"/>
      <c r="S15" s="2"/>
      <c r="T15" s="22">
        <v>25</v>
      </c>
      <c r="U15" s="22">
        <v>11.943215290074637</v>
      </c>
      <c r="V15" s="22">
        <v>41.753508435141285</v>
      </c>
      <c r="W15" s="3">
        <v>25.526315789473685</v>
      </c>
      <c r="X15" s="1"/>
      <c r="Y15" s="1"/>
      <c r="Z15" s="1"/>
      <c r="AA15" s="1"/>
      <c r="AB15" s="1"/>
      <c r="AC15" s="1"/>
      <c r="AD15" s="1"/>
      <c r="AE15" s="1"/>
      <c r="AF15" s="1"/>
      <c r="AG15" s="1"/>
      <c r="AH15" s="1"/>
      <c r="AI15" s="1"/>
      <c r="AJ15" s="1"/>
      <c r="AK15" s="1"/>
      <c r="AL15" s="1"/>
    </row>
    <row r="16" spans="1:38" ht="12.75">
      <c r="A16" s="1"/>
      <c r="B16" s="20">
        <v>2</v>
      </c>
      <c r="C16" s="27" t="s">
        <v>126</v>
      </c>
      <c r="D16" s="27">
        <v>32</v>
      </c>
      <c r="E16" s="24"/>
      <c r="F16" s="1"/>
      <c r="G16" s="1"/>
      <c r="H16" s="1"/>
      <c r="I16" s="1"/>
      <c r="J16" s="1"/>
      <c r="K16" s="1"/>
      <c r="L16" s="1"/>
      <c r="M16" s="1"/>
      <c r="N16" s="1"/>
      <c r="O16" s="1"/>
      <c r="P16" s="1"/>
      <c r="Q16" s="1"/>
      <c r="R16" s="1"/>
      <c r="S16" s="2"/>
      <c r="T16" s="22">
        <v>25</v>
      </c>
      <c r="U16" s="22">
        <v>11.943215290074637</v>
      </c>
      <c r="V16" s="22">
        <v>41.753508435141285</v>
      </c>
      <c r="W16" s="3">
        <v>25.526315789473685</v>
      </c>
      <c r="X16" s="1"/>
      <c r="Y16" s="1"/>
      <c r="Z16" s="1"/>
      <c r="AA16" s="1"/>
      <c r="AB16" s="1"/>
      <c r="AC16" s="1"/>
      <c r="AD16" s="1"/>
      <c r="AE16" s="1"/>
      <c r="AF16" s="1"/>
      <c r="AG16" s="1"/>
      <c r="AH16" s="1"/>
      <c r="AI16" s="1"/>
      <c r="AJ16" s="1"/>
      <c r="AK16" s="1"/>
      <c r="AL16" s="1"/>
    </row>
    <row r="17" spans="1:38" ht="12.75">
      <c r="A17" s="1"/>
      <c r="B17" s="20">
        <v>3</v>
      </c>
      <c r="C17" s="27" t="s">
        <v>127</v>
      </c>
      <c r="D17" s="27">
        <v>25</v>
      </c>
      <c r="E17" s="24"/>
      <c r="F17" s="1"/>
      <c r="G17" s="1"/>
      <c r="H17" s="1"/>
      <c r="I17" s="1"/>
      <c r="J17" s="1"/>
      <c r="K17" s="1"/>
      <c r="L17" s="1"/>
      <c r="M17" s="1"/>
      <c r="N17" s="1"/>
      <c r="O17" s="1"/>
      <c r="P17" s="1"/>
      <c r="Q17" s="1"/>
      <c r="R17" s="1"/>
      <c r="S17" s="2"/>
      <c r="T17" s="22">
        <v>25</v>
      </c>
      <c r="U17" s="22">
        <v>11.943215290074637</v>
      </c>
      <c r="V17" s="22">
        <v>41.753508435141285</v>
      </c>
      <c r="W17" s="3">
        <v>25.526315789473685</v>
      </c>
      <c r="X17" s="1"/>
      <c r="Y17" s="1"/>
      <c r="Z17" s="1"/>
      <c r="AA17" s="1"/>
      <c r="AB17" s="1"/>
      <c r="AC17" s="1"/>
      <c r="AD17" s="1"/>
      <c r="AE17" s="1"/>
      <c r="AF17" s="1"/>
      <c r="AG17" s="1"/>
      <c r="AH17" s="1"/>
      <c r="AI17" s="1"/>
      <c r="AJ17" s="1"/>
      <c r="AK17" s="1"/>
      <c r="AL17" s="1"/>
    </row>
    <row r="18" spans="1:38" ht="12.75">
      <c r="A18" s="1"/>
      <c r="B18" s="20">
        <v>4</v>
      </c>
      <c r="C18" s="27" t="s">
        <v>135</v>
      </c>
      <c r="D18" s="27">
        <v>24</v>
      </c>
      <c r="E18" s="24"/>
      <c r="F18" s="1"/>
      <c r="G18" s="1"/>
      <c r="H18" s="1"/>
      <c r="I18" s="1"/>
      <c r="J18" s="1"/>
      <c r="K18" s="1"/>
      <c r="L18" s="1"/>
      <c r="M18" s="1"/>
      <c r="N18" s="1"/>
      <c r="O18" s="1"/>
      <c r="P18" s="1"/>
      <c r="Q18" s="1"/>
      <c r="R18" s="1"/>
      <c r="S18" s="2"/>
      <c r="T18" s="22">
        <v>25</v>
      </c>
      <c r="U18" s="22">
        <v>11.943215290074637</v>
      </c>
      <c r="V18" s="22">
        <v>41.753508435141285</v>
      </c>
      <c r="W18" s="3">
        <v>25.526315789473685</v>
      </c>
      <c r="X18" s="1"/>
      <c r="Y18" s="1"/>
      <c r="Z18" s="1"/>
      <c r="AA18" s="1"/>
      <c r="AB18" s="1"/>
      <c r="AC18" s="1"/>
      <c r="AD18" s="1"/>
      <c r="AE18" s="1"/>
      <c r="AF18" s="1"/>
      <c r="AG18" s="1"/>
      <c r="AH18" s="1"/>
      <c r="AI18" s="1"/>
      <c r="AJ18" s="1"/>
      <c r="AK18" s="1"/>
      <c r="AL18" s="1"/>
    </row>
    <row r="19" spans="1:38" ht="12.75">
      <c r="A19" s="1"/>
      <c r="B19" s="20">
        <v>5</v>
      </c>
      <c r="C19" s="27" t="s">
        <v>128</v>
      </c>
      <c r="D19" s="27">
        <v>12</v>
      </c>
      <c r="E19" s="24"/>
      <c r="F19" s="1"/>
      <c r="G19" s="1"/>
      <c r="H19" s="1"/>
      <c r="I19" s="1"/>
      <c r="J19" s="1"/>
      <c r="K19" s="1"/>
      <c r="L19" s="1"/>
      <c r="M19" s="1"/>
      <c r="N19" s="1"/>
      <c r="O19" s="1"/>
      <c r="P19" s="1"/>
      <c r="Q19" s="1"/>
      <c r="R19" s="1"/>
      <c r="S19" s="53"/>
      <c r="T19" s="23">
        <v>25</v>
      </c>
      <c r="U19" s="23">
        <v>11.943215290074637</v>
      </c>
      <c r="V19" s="23">
        <v>41.753508435141285</v>
      </c>
      <c r="W19" s="52">
        <v>25.526315789473685</v>
      </c>
      <c r="X19" s="1"/>
      <c r="Y19" s="1"/>
      <c r="Z19" s="1"/>
      <c r="AA19" s="1"/>
      <c r="AB19" s="1"/>
      <c r="AC19" s="1"/>
      <c r="AD19" s="1"/>
      <c r="AE19" s="1"/>
      <c r="AF19" s="1"/>
      <c r="AG19" s="1"/>
      <c r="AH19" s="1"/>
      <c r="AI19" s="1"/>
      <c r="AJ19" s="1"/>
      <c r="AK19" s="1"/>
      <c r="AL19" s="1"/>
    </row>
    <row r="20" spans="1:38" ht="12.75">
      <c r="A20" s="1"/>
      <c r="B20" s="20">
        <v>6</v>
      </c>
      <c r="C20" s="47" t="s">
        <v>129</v>
      </c>
      <c r="D20" s="47">
        <v>10</v>
      </c>
      <c r="E20" s="48" t="s">
        <v>62</v>
      </c>
      <c r="F20" s="1"/>
      <c r="G20" s="1"/>
      <c r="H20" s="1"/>
      <c r="I20" s="1"/>
      <c r="J20" s="1"/>
      <c r="K20" s="1"/>
      <c r="L20" s="1"/>
      <c r="M20" s="1"/>
      <c r="N20" s="1"/>
      <c r="O20" s="1"/>
      <c r="P20" s="1"/>
      <c r="Q20" s="1"/>
      <c r="R20" s="1"/>
      <c r="S20" s="53"/>
      <c r="T20" s="23">
        <v>25</v>
      </c>
      <c r="U20" s="23">
        <v>11.943215290074637</v>
      </c>
      <c r="V20" s="23">
        <v>41.753508435141285</v>
      </c>
      <c r="W20" s="52">
        <v>25.526315789473685</v>
      </c>
      <c r="X20" s="1"/>
      <c r="Y20" s="1"/>
      <c r="Z20" s="1"/>
      <c r="AA20" s="1"/>
      <c r="AB20" s="1"/>
      <c r="AC20" s="1"/>
      <c r="AD20" s="1"/>
      <c r="AE20" s="1"/>
      <c r="AF20" s="1"/>
      <c r="AG20" s="1"/>
      <c r="AH20" s="1"/>
      <c r="AI20" s="1"/>
      <c r="AJ20" s="1"/>
      <c r="AK20" s="1"/>
      <c r="AL20" s="1"/>
    </row>
    <row r="21" spans="1:38" ht="12.75">
      <c r="A21" s="1"/>
      <c r="B21" s="20">
        <v>7</v>
      </c>
      <c r="C21" s="27" t="s">
        <v>130</v>
      </c>
      <c r="D21" s="27">
        <v>38</v>
      </c>
      <c r="E21" s="24"/>
      <c r="F21" s="1"/>
      <c r="G21" s="1"/>
      <c r="H21" s="1"/>
      <c r="I21" s="1"/>
      <c r="J21" s="1"/>
      <c r="K21" s="1"/>
      <c r="L21" s="1"/>
      <c r="M21" s="1"/>
      <c r="N21" s="1"/>
      <c r="O21" s="1"/>
      <c r="P21" s="1"/>
      <c r="Q21" s="1"/>
      <c r="R21" s="1"/>
      <c r="S21" s="2"/>
      <c r="T21" s="22">
        <v>25</v>
      </c>
      <c r="U21" s="22">
        <v>11.943215290074637</v>
      </c>
      <c r="V21" s="22">
        <v>41.753508435141285</v>
      </c>
      <c r="W21" s="3">
        <v>25.526315789473685</v>
      </c>
      <c r="X21" s="1"/>
      <c r="Y21" s="1"/>
      <c r="Z21" s="1"/>
      <c r="AA21" s="1"/>
      <c r="AB21" s="1"/>
      <c r="AC21" s="1"/>
      <c r="AD21" s="1"/>
      <c r="AE21" s="1"/>
      <c r="AF21" s="1"/>
      <c r="AG21" s="1"/>
      <c r="AH21" s="1"/>
      <c r="AI21" s="1"/>
      <c r="AJ21" s="1"/>
      <c r="AK21" s="1"/>
      <c r="AL21" s="1"/>
    </row>
    <row r="22" spans="1:38" ht="12.75">
      <c r="A22" s="1"/>
      <c r="B22" s="20">
        <v>8</v>
      </c>
      <c r="C22" s="27" t="s">
        <v>131</v>
      </c>
      <c r="D22" s="27">
        <v>38</v>
      </c>
      <c r="E22" s="24"/>
      <c r="F22" s="1"/>
      <c r="G22" s="1"/>
      <c r="H22" s="1"/>
      <c r="I22" s="1"/>
      <c r="J22" s="1"/>
      <c r="K22" s="1"/>
      <c r="L22" s="1"/>
      <c r="M22" s="1"/>
      <c r="N22" s="1"/>
      <c r="O22" s="1"/>
      <c r="P22" s="1"/>
      <c r="Q22" s="1"/>
      <c r="R22" s="1"/>
      <c r="S22" s="2"/>
      <c r="T22" s="22">
        <v>25</v>
      </c>
      <c r="U22" s="22">
        <v>11.943215290074637</v>
      </c>
      <c r="V22" s="22">
        <v>41.753508435141285</v>
      </c>
      <c r="W22" s="3">
        <v>25.526315789473685</v>
      </c>
      <c r="X22" s="1"/>
      <c r="Y22" s="1"/>
      <c r="Z22" s="1"/>
      <c r="AA22" s="1"/>
      <c r="AB22" s="1"/>
      <c r="AC22" s="1"/>
      <c r="AD22" s="1"/>
      <c r="AE22" s="1"/>
      <c r="AF22" s="1"/>
      <c r="AG22" s="1"/>
      <c r="AH22" s="1"/>
      <c r="AI22" s="1"/>
      <c r="AJ22" s="1"/>
      <c r="AK22" s="1"/>
      <c r="AL22" s="1"/>
    </row>
    <row r="23" spans="1:38" ht="12.75">
      <c r="A23" s="1"/>
      <c r="B23" s="20">
        <v>9</v>
      </c>
      <c r="C23" s="27" t="s">
        <v>132</v>
      </c>
      <c r="D23" s="27">
        <v>18</v>
      </c>
      <c r="E23" s="24"/>
      <c r="F23" s="1"/>
      <c r="G23" s="1"/>
      <c r="H23" s="1"/>
      <c r="I23" s="1"/>
      <c r="J23" s="1"/>
      <c r="K23" s="1"/>
      <c r="L23" s="1"/>
      <c r="M23" s="1"/>
      <c r="N23" s="1"/>
      <c r="O23" s="1"/>
      <c r="P23" s="1"/>
      <c r="Q23" s="1"/>
      <c r="R23" s="1"/>
      <c r="S23" s="2"/>
      <c r="T23" s="22">
        <v>25</v>
      </c>
      <c r="U23" s="22">
        <v>11.943215290074637</v>
      </c>
      <c r="V23" s="22">
        <v>41.753508435141285</v>
      </c>
      <c r="W23" s="3">
        <v>25.526315789473685</v>
      </c>
      <c r="X23" s="1"/>
      <c r="Y23" s="1"/>
      <c r="Z23" s="1"/>
      <c r="AA23" s="1"/>
      <c r="AB23" s="1"/>
      <c r="AC23" s="1"/>
      <c r="AD23" s="1"/>
      <c r="AE23" s="1"/>
      <c r="AF23" s="1"/>
      <c r="AG23" s="1"/>
      <c r="AH23" s="1"/>
      <c r="AI23" s="1"/>
      <c r="AJ23" s="1"/>
      <c r="AK23" s="1"/>
      <c r="AL23" s="1"/>
    </row>
    <row r="24" spans="1:38" ht="12.75">
      <c r="A24" s="1"/>
      <c r="B24" s="20">
        <v>10</v>
      </c>
      <c r="C24" s="27" t="s">
        <v>133</v>
      </c>
      <c r="D24" s="27">
        <v>24</v>
      </c>
      <c r="E24" s="24"/>
      <c r="F24" s="1"/>
      <c r="G24" s="1"/>
      <c r="H24" s="1"/>
      <c r="I24" s="1"/>
      <c r="J24" s="1"/>
      <c r="K24" s="1"/>
      <c r="L24" s="1"/>
      <c r="M24" s="1"/>
      <c r="N24" s="1"/>
      <c r="O24" s="1"/>
      <c r="P24" s="1"/>
      <c r="Q24" s="1"/>
      <c r="R24" s="1"/>
      <c r="S24" s="2"/>
      <c r="T24" s="22">
        <v>25</v>
      </c>
      <c r="U24" s="22">
        <v>11.943215290074637</v>
      </c>
      <c r="V24" s="22">
        <v>41.753508435141285</v>
      </c>
      <c r="W24" s="3">
        <v>25.526315789473685</v>
      </c>
      <c r="X24" s="1"/>
      <c r="Y24" s="1"/>
      <c r="Z24" s="1"/>
      <c r="AA24" s="1"/>
      <c r="AB24" s="1"/>
      <c r="AC24" s="1"/>
      <c r="AD24" s="1"/>
      <c r="AE24" s="1"/>
      <c r="AF24" s="1"/>
      <c r="AG24" s="1"/>
      <c r="AH24" s="1"/>
      <c r="AI24" s="1"/>
      <c r="AJ24" s="1"/>
      <c r="AK24" s="1"/>
      <c r="AL24" s="1"/>
    </row>
    <row r="25" spans="1:38" ht="12.75">
      <c r="A25" s="1"/>
      <c r="B25" s="20">
        <v>11</v>
      </c>
      <c r="C25" s="47" t="s">
        <v>134</v>
      </c>
      <c r="D25" s="47">
        <v>42</v>
      </c>
      <c r="E25" s="48" t="s">
        <v>61</v>
      </c>
      <c r="F25" s="1"/>
      <c r="G25" s="1"/>
      <c r="H25" s="1"/>
      <c r="I25" s="1"/>
      <c r="J25" s="1"/>
      <c r="K25" s="1"/>
      <c r="L25" s="1"/>
      <c r="M25" s="1"/>
      <c r="N25" s="1"/>
      <c r="O25" s="1"/>
      <c r="P25" s="1"/>
      <c r="Q25" s="1"/>
      <c r="R25" s="1"/>
      <c r="S25" s="2"/>
      <c r="T25" s="22">
        <v>25</v>
      </c>
      <c r="U25" s="22">
        <v>11.943215290074637</v>
      </c>
      <c r="V25" s="22">
        <v>41.753508435141285</v>
      </c>
      <c r="W25" s="3">
        <v>25.526315789473685</v>
      </c>
      <c r="X25" s="1"/>
      <c r="Y25" s="1"/>
      <c r="Z25" s="1"/>
      <c r="AA25" s="1"/>
      <c r="AB25" s="1"/>
      <c r="AC25" s="1"/>
      <c r="AD25" s="1"/>
      <c r="AE25" s="1"/>
      <c r="AF25" s="1"/>
      <c r="AG25" s="1"/>
      <c r="AH25" s="1"/>
      <c r="AI25" s="1"/>
      <c r="AJ25" s="1"/>
      <c r="AK25" s="1"/>
      <c r="AL25" s="1"/>
    </row>
    <row r="26" spans="1:38" ht="12.75">
      <c r="A26" s="1"/>
      <c r="B26" s="20">
        <v>12</v>
      </c>
      <c r="C26" s="27" t="s">
        <v>136</v>
      </c>
      <c r="D26" s="27">
        <v>23</v>
      </c>
      <c r="E26" s="24"/>
      <c r="F26" s="1"/>
      <c r="G26" s="1"/>
      <c r="H26" s="1"/>
      <c r="I26" s="1"/>
      <c r="J26" s="1"/>
      <c r="K26" s="1"/>
      <c r="L26" s="1"/>
      <c r="M26" s="1"/>
      <c r="N26" s="1"/>
      <c r="O26" s="1"/>
      <c r="P26" s="1"/>
      <c r="Q26" s="1"/>
      <c r="R26" s="1"/>
      <c r="S26" s="2"/>
      <c r="T26" s="22"/>
      <c r="U26" s="22"/>
      <c r="V26" s="22"/>
      <c r="W26" s="3"/>
      <c r="X26" s="1"/>
      <c r="Y26" s="1"/>
      <c r="Z26" s="1"/>
      <c r="AA26" s="1"/>
      <c r="AB26" s="1"/>
      <c r="AC26" s="1"/>
      <c r="AD26" s="1"/>
      <c r="AE26" s="1"/>
      <c r="AF26" s="1"/>
      <c r="AG26" s="1"/>
      <c r="AH26" s="1"/>
      <c r="AI26" s="1"/>
      <c r="AJ26" s="1"/>
      <c r="AK26" s="1"/>
      <c r="AL26" s="1"/>
    </row>
    <row r="27" spans="1:38" ht="12.75">
      <c r="A27" s="1"/>
      <c r="B27" s="20">
        <v>13</v>
      </c>
      <c r="C27" s="27" t="s">
        <v>137</v>
      </c>
      <c r="D27" s="27">
        <v>18</v>
      </c>
      <c r="E27" s="24"/>
      <c r="F27" s="1"/>
      <c r="G27" s="1"/>
      <c r="H27" s="1"/>
      <c r="I27" s="1"/>
      <c r="J27" s="1"/>
      <c r="K27" s="1"/>
      <c r="L27" s="1"/>
      <c r="M27" s="1"/>
      <c r="N27" s="1"/>
      <c r="O27" s="1"/>
      <c r="P27" s="1"/>
      <c r="Q27" s="1"/>
      <c r="R27" s="1"/>
      <c r="S27" s="2"/>
      <c r="T27" s="22"/>
      <c r="U27" s="22"/>
      <c r="V27" s="22"/>
      <c r="W27" s="3"/>
      <c r="X27" s="1"/>
      <c r="Y27" s="1"/>
      <c r="Z27" s="1"/>
      <c r="AA27" s="1"/>
      <c r="AB27" s="1"/>
      <c r="AC27" s="1"/>
      <c r="AD27" s="1"/>
      <c r="AE27" s="1"/>
      <c r="AF27" s="1"/>
      <c r="AG27" s="1"/>
      <c r="AH27" s="1"/>
      <c r="AI27" s="1"/>
      <c r="AJ27" s="1"/>
      <c r="AK27" s="1"/>
      <c r="AL27" s="1"/>
    </row>
    <row r="28" spans="1:38" ht="12.75">
      <c r="A28" s="1"/>
      <c r="B28" s="20">
        <v>14</v>
      </c>
      <c r="C28" s="27" t="s">
        <v>138</v>
      </c>
      <c r="D28" s="27">
        <v>29</v>
      </c>
      <c r="E28" s="24"/>
      <c r="F28" s="1"/>
      <c r="G28" s="1"/>
      <c r="H28" s="1"/>
      <c r="I28" s="1"/>
      <c r="J28" s="1"/>
      <c r="K28" s="1"/>
      <c r="L28" s="1"/>
      <c r="M28" s="1"/>
      <c r="N28" s="1"/>
      <c r="O28" s="1"/>
      <c r="P28" s="1"/>
      <c r="Q28" s="1"/>
      <c r="R28" s="1"/>
      <c r="S28" s="2"/>
      <c r="T28" s="22"/>
      <c r="U28" s="22"/>
      <c r="V28" s="22"/>
      <c r="W28" s="3"/>
      <c r="X28" s="1"/>
      <c r="Y28" s="1"/>
      <c r="Z28" s="1"/>
      <c r="AA28" s="1"/>
      <c r="AB28" s="1"/>
      <c r="AC28" s="1"/>
      <c r="AD28" s="1"/>
      <c r="AE28" s="1"/>
      <c r="AF28" s="1"/>
      <c r="AG28" s="1"/>
      <c r="AH28" s="1"/>
      <c r="AI28" s="1"/>
      <c r="AJ28" s="1"/>
      <c r="AK28" s="1"/>
      <c r="AL28" s="1"/>
    </row>
    <row r="29" spans="1:38" ht="12.75">
      <c r="A29" s="1"/>
      <c r="B29" s="20">
        <v>15</v>
      </c>
      <c r="C29" s="27" t="s">
        <v>139</v>
      </c>
      <c r="D29" s="27">
        <v>17</v>
      </c>
      <c r="E29" s="24"/>
      <c r="F29" s="1"/>
      <c r="G29" s="1"/>
      <c r="H29" s="1"/>
      <c r="I29" s="1"/>
      <c r="J29" s="1"/>
      <c r="K29" s="1"/>
      <c r="L29" s="1"/>
      <c r="M29" s="1"/>
      <c r="N29" s="1"/>
      <c r="O29" s="1"/>
      <c r="P29" s="1"/>
      <c r="Q29" s="1"/>
      <c r="R29" s="1"/>
      <c r="S29" s="2"/>
      <c r="T29" s="22"/>
      <c r="U29" s="22"/>
      <c r="V29" s="22"/>
      <c r="W29" s="3"/>
      <c r="X29" s="1"/>
      <c r="Y29" s="1"/>
      <c r="Z29" s="1"/>
      <c r="AA29" s="1"/>
      <c r="AB29" s="1"/>
      <c r="AC29" s="1"/>
      <c r="AD29" s="1"/>
      <c r="AE29" s="1"/>
      <c r="AF29" s="1"/>
      <c r="AG29" s="1"/>
      <c r="AH29" s="1"/>
      <c r="AI29" s="1"/>
      <c r="AJ29" s="1"/>
      <c r="AK29" s="1"/>
      <c r="AL29" s="1"/>
    </row>
    <row r="30" spans="1:38" ht="12.75">
      <c r="A30" s="1"/>
      <c r="B30" s="20">
        <v>16</v>
      </c>
      <c r="C30" s="27" t="s">
        <v>140</v>
      </c>
      <c r="D30" s="27">
        <v>29</v>
      </c>
      <c r="E30" s="24"/>
      <c r="F30" s="1"/>
      <c r="G30" s="1"/>
      <c r="H30" s="1"/>
      <c r="I30" s="1"/>
      <c r="J30" s="1"/>
      <c r="K30" s="1"/>
      <c r="L30" s="1"/>
      <c r="M30" s="1"/>
      <c r="N30" s="1"/>
      <c r="O30" s="1"/>
      <c r="P30" s="1"/>
      <c r="Q30" s="1"/>
      <c r="R30" s="1"/>
      <c r="S30" s="2"/>
      <c r="T30" s="23"/>
      <c r="U30" s="23"/>
      <c r="V30" s="23"/>
      <c r="W30" s="3"/>
      <c r="X30" s="1"/>
      <c r="Y30" s="1"/>
      <c r="Z30" s="1"/>
      <c r="AA30" s="1"/>
      <c r="AB30" s="1"/>
      <c r="AC30" s="1"/>
      <c r="AD30" s="1"/>
      <c r="AE30" s="1"/>
      <c r="AF30" s="1"/>
      <c r="AG30" s="1"/>
      <c r="AH30" s="1"/>
      <c r="AI30" s="1"/>
      <c r="AJ30" s="1"/>
      <c r="AK30" s="1"/>
      <c r="AL30" s="1"/>
    </row>
    <row r="31" spans="1:38" ht="12.75">
      <c r="A31" s="1"/>
      <c r="B31" s="20">
        <v>17</v>
      </c>
      <c r="C31" s="27" t="s">
        <v>141</v>
      </c>
      <c r="D31" s="27">
        <v>33</v>
      </c>
      <c r="E31" s="24"/>
      <c r="F31" s="1"/>
      <c r="G31" s="1"/>
      <c r="H31" s="1"/>
      <c r="I31" s="1"/>
      <c r="J31" s="1"/>
      <c r="K31" s="1"/>
      <c r="L31" s="1"/>
      <c r="M31" s="1"/>
      <c r="N31" s="1"/>
      <c r="O31" s="1"/>
      <c r="P31" s="1"/>
      <c r="Q31" s="1"/>
      <c r="R31" s="1"/>
      <c r="S31" s="2"/>
      <c r="T31" s="23"/>
      <c r="U31" s="23"/>
      <c r="V31" s="23"/>
      <c r="W31" s="3"/>
      <c r="X31" s="1"/>
      <c r="Y31" s="1"/>
      <c r="Z31" s="1"/>
      <c r="AA31" s="1"/>
      <c r="AB31" s="1"/>
      <c r="AC31" s="1"/>
      <c r="AD31" s="1"/>
      <c r="AE31" s="1"/>
      <c r="AF31" s="1"/>
      <c r="AG31" s="1"/>
      <c r="AH31" s="1"/>
      <c r="AI31" s="1"/>
      <c r="AJ31" s="1"/>
      <c r="AK31" s="1"/>
      <c r="AL31" s="1"/>
    </row>
    <row r="32" spans="1:38" ht="12.75">
      <c r="A32" s="1"/>
      <c r="B32" s="20">
        <v>18</v>
      </c>
      <c r="C32" s="27" t="s">
        <v>142</v>
      </c>
      <c r="D32" s="27">
        <v>35</v>
      </c>
      <c r="E32" s="24"/>
      <c r="F32" s="1"/>
      <c r="G32" s="1"/>
      <c r="H32" s="1"/>
      <c r="I32" s="1"/>
      <c r="J32" s="1"/>
      <c r="K32" s="1"/>
      <c r="L32" s="1"/>
      <c r="M32" s="1"/>
      <c r="N32" s="1"/>
      <c r="O32" s="1"/>
      <c r="P32" s="1"/>
      <c r="Q32" s="1"/>
      <c r="R32" s="1"/>
      <c r="S32" s="2"/>
      <c r="T32" s="22"/>
      <c r="U32" s="22"/>
      <c r="V32" s="22"/>
      <c r="W32" s="3"/>
      <c r="X32" s="1"/>
      <c r="Y32" s="1"/>
      <c r="Z32" s="1"/>
      <c r="AA32" s="1"/>
      <c r="AB32" s="1"/>
      <c r="AC32" s="1"/>
      <c r="AD32" s="1"/>
      <c r="AE32" s="1"/>
      <c r="AF32" s="1"/>
      <c r="AG32" s="1"/>
      <c r="AH32" s="1"/>
      <c r="AI32" s="1"/>
      <c r="AJ32" s="1"/>
      <c r="AK32" s="1"/>
      <c r="AL32" s="1"/>
    </row>
    <row r="33" spans="1:38" ht="12.75">
      <c r="A33" s="1"/>
      <c r="B33" s="20">
        <v>19</v>
      </c>
      <c r="C33" s="27" t="s">
        <v>143</v>
      </c>
      <c r="D33" s="27">
        <v>13</v>
      </c>
      <c r="E33" s="24"/>
      <c r="F33" s="1"/>
      <c r="G33" s="1"/>
      <c r="H33" s="1"/>
      <c r="I33" s="1"/>
      <c r="J33" s="1"/>
      <c r="K33" s="1"/>
      <c r="L33" s="1"/>
      <c r="M33" s="1"/>
      <c r="N33" s="1"/>
      <c r="O33" s="1"/>
      <c r="P33" s="1"/>
      <c r="Q33" s="1"/>
      <c r="R33" s="1"/>
      <c r="S33" s="2"/>
      <c r="T33" s="22"/>
      <c r="U33" s="22"/>
      <c r="V33" s="22"/>
      <c r="W33" s="3"/>
      <c r="X33" s="1"/>
      <c r="Y33" s="1"/>
      <c r="Z33" s="1"/>
      <c r="AA33" s="1"/>
      <c r="AB33" s="1"/>
      <c r="AC33" s="1"/>
      <c r="AD33" s="1"/>
      <c r="AE33" s="1"/>
      <c r="AF33" s="1"/>
      <c r="AG33" s="1"/>
      <c r="AH33" s="1"/>
      <c r="AI33" s="1"/>
      <c r="AJ33" s="1"/>
      <c r="AK33" s="1"/>
      <c r="AL33" s="1"/>
    </row>
    <row r="34" spans="1:38" ht="12.75">
      <c r="A34" s="1"/>
      <c r="B34" s="20"/>
      <c r="C34" s="27"/>
      <c r="D34" s="27"/>
      <c r="E34" s="24"/>
      <c r="F34" s="1"/>
      <c r="G34" s="1"/>
      <c r="H34" s="1"/>
      <c r="I34" s="1"/>
      <c r="J34" s="1"/>
      <c r="K34" s="1"/>
      <c r="L34" s="1"/>
      <c r="M34" s="1"/>
      <c r="N34" s="1"/>
      <c r="O34" s="1"/>
      <c r="P34" s="1"/>
      <c r="Q34" s="1"/>
      <c r="R34" s="1"/>
      <c r="S34" s="2"/>
      <c r="T34" s="22"/>
      <c r="U34" s="22"/>
      <c r="V34" s="22"/>
      <c r="W34" s="3"/>
      <c r="X34" s="1"/>
      <c r="Y34" s="1"/>
      <c r="Z34" s="1"/>
      <c r="AA34" s="1"/>
      <c r="AB34" s="1"/>
      <c r="AC34" s="1"/>
      <c r="AD34" s="1"/>
      <c r="AE34" s="1"/>
      <c r="AF34" s="1"/>
      <c r="AG34" s="1"/>
      <c r="AH34" s="1"/>
      <c r="AI34" s="1"/>
      <c r="AJ34" s="1"/>
      <c r="AK34" s="1"/>
      <c r="AL34" s="1"/>
    </row>
    <row r="35" spans="1:38" ht="12.75">
      <c r="A35" s="1"/>
      <c r="B35" s="20"/>
      <c r="C35" s="27"/>
      <c r="D35" s="27"/>
      <c r="E35" s="24"/>
      <c r="F35" s="1"/>
      <c r="G35" s="1"/>
      <c r="H35" s="1"/>
      <c r="I35" s="1"/>
      <c r="J35" s="1"/>
      <c r="K35" s="1"/>
      <c r="L35" s="1"/>
      <c r="M35" s="1"/>
      <c r="N35" s="1"/>
      <c r="O35" s="1"/>
      <c r="P35" s="1"/>
      <c r="Q35" s="1"/>
      <c r="R35" s="1"/>
      <c r="S35" s="2"/>
      <c r="T35" s="22"/>
      <c r="U35" s="22"/>
      <c r="V35" s="22"/>
      <c r="W35" s="3"/>
      <c r="X35" s="1"/>
      <c r="Y35" s="1"/>
      <c r="Z35" s="1"/>
      <c r="AA35" s="1"/>
      <c r="AB35" s="1"/>
      <c r="AC35" s="1"/>
      <c r="AD35" s="1"/>
      <c r="AE35" s="1"/>
      <c r="AF35" s="1"/>
      <c r="AG35" s="1"/>
      <c r="AH35" s="1"/>
      <c r="AI35" s="1"/>
      <c r="AJ35" s="1"/>
      <c r="AK35" s="1"/>
      <c r="AL35" s="1"/>
    </row>
    <row r="36" spans="1:38" ht="12.75">
      <c r="A36" s="1"/>
      <c r="B36" s="20"/>
      <c r="C36" s="27"/>
      <c r="D36" s="27"/>
      <c r="E36" s="24"/>
      <c r="F36" s="1"/>
      <c r="G36" s="1"/>
      <c r="H36" s="1"/>
      <c r="I36" s="1"/>
      <c r="J36" s="1"/>
      <c r="K36" s="1"/>
      <c r="L36" s="1"/>
      <c r="M36" s="1"/>
      <c r="N36" s="1"/>
      <c r="O36" s="1"/>
      <c r="P36" s="1"/>
      <c r="Q36" s="1"/>
      <c r="R36" s="1"/>
      <c r="S36" s="2"/>
      <c r="T36" s="22"/>
      <c r="U36" s="22"/>
      <c r="V36" s="22"/>
      <c r="W36" s="3"/>
      <c r="X36" s="1"/>
      <c r="Y36" s="1"/>
      <c r="Z36" s="1"/>
      <c r="AA36" s="1"/>
      <c r="AB36" s="1"/>
      <c r="AC36" s="1"/>
      <c r="AD36" s="1"/>
      <c r="AE36" s="1"/>
      <c r="AF36" s="1"/>
      <c r="AG36" s="1"/>
      <c r="AH36" s="1"/>
      <c r="AI36" s="1"/>
      <c r="AJ36" s="1"/>
      <c r="AK36" s="1"/>
      <c r="AL36" s="1"/>
    </row>
    <row r="37" spans="1:38" ht="12.75">
      <c r="A37" s="1"/>
      <c r="B37" s="20"/>
      <c r="C37" s="27"/>
      <c r="D37" s="27"/>
      <c r="E37" s="24"/>
      <c r="F37" s="1"/>
      <c r="G37" s="1"/>
      <c r="H37" s="1"/>
      <c r="I37" s="1"/>
      <c r="J37" s="1"/>
      <c r="K37" s="1"/>
      <c r="L37" s="1"/>
      <c r="M37" s="1"/>
      <c r="N37" s="1"/>
      <c r="O37" s="1"/>
      <c r="P37" s="1"/>
      <c r="Q37" s="1"/>
      <c r="R37" s="1"/>
      <c r="S37" s="2"/>
      <c r="T37" s="22"/>
      <c r="U37" s="22"/>
      <c r="V37" s="22"/>
      <c r="W37" s="3"/>
      <c r="X37" s="1"/>
      <c r="Y37" s="1"/>
      <c r="Z37" s="1"/>
      <c r="AA37" s="1"/>
      <c r="AB37" s="1"/>
      <c r="AC37" s="1"/>
      <c r="AD37" s="1"/>
      <c r="AE37" s="1"/>
      <c r="AF37" s="1"/>
      <c r="AG37" s="1"/>
      <c r="AH37" s="1"/>
      <c r="AI37" s="1"/>
      <c r="AJ37" s="1"/>
      <c r="AK37" s="1"/>
      <c r="AL37" s="1"/>
    </row>
    <row r="38" spans="1:38" ht="12.75">
      <c r="A38" s="1"/>
      <c r="B38" s="20"/>
      <c r="C38" s="27"/>
      <c r="D38" s="27"/>
      <c r="E38" s="24"/>
      <c r="F38" s="1"/>
      <c r="G38" s="1"/>
      <c r="H38" s="1"/>
      <c r="I38" s="1"/>
      <c r="J38" s="1"/>
      <c r="K38" s="1"/>
      <c r="L38" s="1"/>
      <c r="M38" s="1"/>
      <c r="N38" s="1"/>
      <c r="O38" s="1"/>
      <c r="P38" s="1"/>
      <c r="Q38" s="1"/>
      <c r="R38" s="1"/>
      <c r="S38" s="2"/>
      <c r="T38" s="22"/>
      <c r="U38" s="22"/>
      <c r="V38" s="22"/>
      <c r="W38" s="3"/>
      <c r="X38" s="1"/>
      <c r="Y38" s="1"/>
      <c r="Z38" s="1"/>
      <c r="AA38" s="1"/>
      <c r="AB38" s="1"/>
      <c r="AC38" s="1"/>
      <c r="AD38" s="1"/>
      <c r="AE38" s="1"/>
      <c r="AF38" s="1"/>
      <c r="AG38" s="1"/>
      <c r="AH38" s="1"/>
      <c r="AI38" s="1"/>
      <c r="AJ38" s="1"/>
      <c r="AK38" s="1"/>
      <c r="AL38" s="1"/>
    </row>
    <row r="39" spans="1:38" ht="12.75">
      <c r="A39" s="1"/>
      <c r="B39" s="20"/>
      <c r="C39" s="27"/>
      <c r="D39" s="27"/>
      <c r="E39" s="24"/>
      <c r="F39" s="1"/>
      <c r="G39" s="1"/>
      <c r="H39" s="1"/>
      <c r="I39" s="1"/>
      <c r="J39" s="1"/>
      <c r="K39" s="1"/>
      <c r="L39" s="1"/>
      <c r="M39" s="1"/>
      <c r="N39" s="1"/>
      <c r="O39" s="1"/>
      <c r="P39" s="1"/>
      <c r="Q39" s="1"/>
      <c r="R39" s="1"/>
      <c r="S39" s="2"/>
      <c r="T39" s="22"/>
      <c r="U39" s="22"/>
      <c r="V39" s="22"/>
      <c r="W39" s="3"/>
      <c r="X39" s="1"/>
      <c r="Y39" s="1"/>
      <c r="Z39" s="1"/>
      <c r="AA39" s="1"/>
      <c r="AB39" s="1"/>
      <c r="AC39" s="1"/>
      <c r="AD39" s="1"/>
      <c r="AE39" s="1"/>
      <c r="AF39" s="1"/>
      <c r="AG39" s="1"/>
      <c r="AH39" s="1"/>
      <c r="AI39" s="1"/>
      <c r="AJ39" s="1"/>
      <c r="AK39" s="1"/>
      <c r="AL39" s="1"/>
    </row>
    <row r="40" spans="1:38" ht="12.75">
      <c r="A40" s="1"/>
      <c r="B40" s="20"/>
      <c r="C40" s="27"/>
      <c r="D40" s="27"/>
      <c r="E40" s="24"/>
      <c r="F40" s="1"/>
      <c r="G40" s="1"/>
      <c r="H40" s="1"/>
      <c r="I40" s="1"/>
      <c r="J40" s="1"/>
      <c r="K40" s="1"/>
      <c r="L40" s="1"/>
      <c r="M40" s="1"/>
      <c r="N40" s="1"/>
      <c r="O40" s="1"/>
      <c r="P40" s="1"/>
      <c r="Q40" s="1"/>
      <c r="R40" s="1"/>
      <c r="S40" s="2"/>
      <c r="T40" s="22"/>
      <c r="U40" s="22"/>
      <c r="V40" s="22"/>
      <c r="W40" s="3"/>
      <c r="X40" s="1"/>
      <c r="Y40" s="1"/>
      <c r="Z40" s="1"/>
      <c r="AA40" s="1"/>
      <c r="AB40" s="1"/>
      <c r="AC40" s="1"/>
      <c r="AD40" s="1"/>
      <c r="AE40" s="1"/>
      <c r="AF40" s="1"/>
      <c r="AG40" s="1"/>
      <c r="AH40" s="1"/>
      <c r="AI40" s="1"/>
      <c r="AJ40" s="1"/>
      <c r="AK40" s="1"/>
      <c r="AL40" s="1"/>
    </row>
    <row r="41" spans="1:38" ht="12.75">
      <c r="A41" s="1"/>
      <c r="B41" s="20"/>
      <c r="C41" s="27"/>
      <c r="D41" s="27"/>
      <c r="E41" s="24"/>
      <c r="F41" s="1"/>
      <c r="G41" s="1"/>
      <c r="H41" s="1"/>
      <c r="I41" s="1"/>
      <c r="J41" s="1"/>
      <c r="K41" s="1"/>
      <c r="L41" s="1"/>
      <c r="M41" s="1"/>
      <c r="N41" s="1"/>
      <c r="O41" s="1"/>
      <c r="P41" s="1"/>
      <c r="Q41" s="1"/>
      <c r="R41" s="1"/>
      <c r="S41" s="2"/>
      <c r="T41" s="22"/>
      <c r="U41" s="22"/>
      <c r="V41" s="22"/>
      <c r="W41" s="3"/>
      <c r="X41" s="1"/>
      <c r="Y41" s="1"/>
      <c r="Z41" s="1"/>
      <c r="AA41" s="1"/>
      <c r="AB41" s="1"/>
      <c r="AC41" s="1"/>
      <c r="AD41" s="1"/>
      <c r="AE41" s="1"/>
      <c r="AF41" s="1"/>
      <c r="AG41" s="1"/>
      <c r="AH41" s="1"/>
      <c r="AI41" s="1"/>
      <c r="AJ41" s="1"/>
      <c r="AK41" s="1"/>
      <c r="AL41" s="1"/>
    </row>
    <row r="42" spans="1:38" ht="12.75">
      <c r="A42" s="1"/>
      <c r="B42" s="20"/>
      <c r="C42" s="27"/>
      <c r="D42" s="27"/>
      <c r="E42" s="24"/>
      <c r="F42" s="1"/>
      <c r="G42" s="1"/>
      <c r="H42" s="1"/>
      <c r="I42" s="1"/>
      <c r="J42" s="1"/>
      <c r="K42" s="1"/>
      <c r="L42" s="1"/>
      <c r="M42" s="1"/>
      <c r="N42" s="1"/>
      <c r="O42" s="1"/>
      <c r="P42" s="1"/>
      <c r="Q42" s="1"/>
      <c r="R42" s="1"/>
      <c r="S42" s="2"/>
      <c r="T42" s="22"/>
      <c r="U42" s="22"/>
      <c r="V42" s="22"/>
      <c r="W42" s="3"/>
      <c r="X42" s="1"/>
      <c r="Y42" s="1"/>
      <c r="Z42" s="1"/>
      <c r="AA42" s="1"/>
      <c r="AB42" s="1"/>
      <c r="AC42" s="1"/>
      <c r="AD42" s="1"/>
      <c r="AE42" s="1"/>
      <c r="AF42" s="1"/>
      <c r="AG42" s="1"/>
      <c r="AH42" s="1"/>
      <c r="AI42" s="1"/>
      <c r="AJ42" s="1"/>
      <c r="AK42" s="1"/>
      <c r="AL42" s="1"/>
    </row>
    <row r="43" spans="1:38" ht="12.75">
      <c r="A43" s="1"/>
      <c r="B43" s="20"/>
      <c r="C43" s="27"/>
      <c r="D43" s="27"/>
      <c r="E43" s="24"/>
      <c r="F43" s="1"/>
      <c r="G43" s="1"/>
      <c r="H43" s="1"/>
      <c r="I43" s="1"/>
      <c r="J43" s="1"/>
      <c r="K43" s="1"/>
      <c r="L43" s="1"/>
      <c r="M43" s="1"/>
      <c r="N43" s="1"/>
      <c r="O43" s="1"/>
      <c r="P43" s="1"/>
      <c r="Q43" s="1"/>
      <c r="R43" s="1"/>
      <c r="S43" s="2"/>
      <c r="T43" s="22"/>
      <c r="U43" s="22"/>
      <c r="V43" s="22"/>
      <c r="W43" s="3"/>
      <c r="X43" s="1"/>
      <c r="Y43" s="1"/>
      <c r="Z43" s="1"/>
      <c r="AA43" s="1"/>
      <c r="AB43" s="1"/>
      <c r="AC43" s="1"/>
      <c r="AD43" s="1"/>
      <c r="AE43" s="1"/>
      <c r="AF43" s="1"/>
      <c r="AG43" s="1"/>
      <c r="AH43" s="1"/>
      <c r="AI43" s="1"/>
      <c r="AJ43" s="1"/>
      <c r="AK43" s="1"/>
      <c r="AL43" s="1"/>
    </row>
    <row r="44" spans="1:38" ht="12.75">
      <c r="A44" s="1"/>
      <c r="B44" s="20"/>
      <c r="C44" s="27"/>
      <c r="D44" s="27"/>
      <c r="E44" s="24"/>
      <c r="F44" s="1"/>
      <c r="G44" s="1"/>
      <c r="H44" s="1"/>
      <c r="I44" s="1"/>
      <c r="J44" s="1"/>
      <c r="K44" s="1"/>
      <c r="L44" s="1"/>
      <c r="M44" s="1"/>
      <c r="N44" s="1"/>
      <c r="O44" s="1"/>
      <c r="P44" s="1"/>
      <c r="Q44" s="1"/>
      <c r="R44" s="1"/>
      <c r="S44" s="2"/>
      <c r="T44" s="22"/>
      <c r="U44" s="22"/>
      <c r="V44" s="22"/>
      <c r="W44" s="3"/>
      <c r="X44" s="1"/>
      <c r="Y44" s="1"/>
      <c r="Z44" s="1"/>
      <c r="AA44" s="1"/>
      <c r="AB44" s="1"/>
      <c r="AC44" s="1"/>
      <c r="AD44" s="1"/>
      <c r="AE44" s="1"/>
      <c r="AF44" s="1"/>
      <c r="AG44" s="1"/>
      <c r="AH44" s="1"/>
      <c r="AI44" s="1"/>
      <c r="AJ44" s="1"/>
      <c r="AK44" s="1"/>
      <c r="AL44" s="1"/>
    </row>
    <row r="45" spans="1:38" ht="12.75">
      <c r="A45" s="1"/>
      <c r="B45" s="20"/>
      <c r="C45" s="27"/>
      <c r="D45" s="27"/>
      <c r="E45" s="24"/>
      <c r="F45" s="1"/>
      <c r="G45" s="1"/>
      <c r="H45" s="1"/>
      <c r="I45" s="1"/>
      <c r="J45" s="1"/>
      <c r="K45" s="1"/>
      <c r="L45" s="1"/>
      <c r="M45" s="1"/>
      <c r="N45" s="1"/>
      <c r="O45" s="1"/>
      <c r="P45" s="1"/>
      <c r="Q45" s="1"/>
      <c r="R45" s="1"/>
      <c r="S45" s="2"/>
      <c r="T45" s="22"/>
      <c r="U45" s="22"/>
      <c r="V45" s="22"/>
      <c r="W45" s="3"/>
      <c r="X45" s="1"/>
      <c r="Y45" s="1"/>
      <c r="Z45" s="1"/>
      <c r="AA45" s="1"/>
      <c r="AB45" s="1"/>
      <c r="AC45" s="1"/>
      <c r="AD45" s="1"/>
      <c r="AE45" s="1"/>
      <c r="AF45" s="1"/>
      <c r="AG45" s="1"/>
      <c r="AH45" s="1"/>
      <c r="AI45" s="1"/>
      <c r="AJ45" s="1"/>
      <c r="AK45" s="1"/>
      <c r="AL45" s="1"/>
    </row>
    <row r="46" spans="1:38" ht="12.75">
      <c r="A46" s="1"/>
      <c r="B46" s="20"/>
      <c r="C46" s="27"/>
      <c r="D46" s="27"/>
      <c r="E46" s="24"/>
      <c r="F46" s="1"/>
      <c r="G46" s="1"/>
      <c r="H46" s="1"/>
      <c r="I46" s="1"/>
      <c r="J46" s="1"/>
      <c r="K46" s="1"/>
      <c r="L46" s="1"/>
      <c r="M46" s="1"/>
      <c r="N46" s="1"/>
      <c r="O46" s="1"/>
      <c r="P46" s="1"/>
      <c r="Q46" s="1"/>
      <c r="R46" s="1"/>
      <c r="S46" s="2"/>
      <c r="T46" s="22"/>
      <c r="U46" s="22"/>
      <c r="V46" s="22"/>
      <c r="W46" s="3"/>
      <c r="X46" s="1"/>
      <c r="Y46" s="1"/>
      <c r="Z46" s="1"/>
      <c r="AA46" s="1"/>
      <c r="AB46" s="1"/>
      <c r="AC46" s="1"/>
      <c r="AD46" s="1"/>
      <c r="AE46" s="1"/>
      <c r="AF46" s="1"/>
      <c r="AG46" s="1"/>
      <c r="AH46" s="1"/>
      <c r="AI46" s="1"/>
      <c r="AJ46" s="1"/>
      <c r="AK46" s="1"/>
      <c r="AL46" s="1"/>
    </row>
    <row r="47" spans="1:38" ht="12.75">
      <c r="A47" s="1"/>
      <c r="B47" s="20"/>
      <c r="C47" s="27"/>
      <c r="D47" s="27"/>
      <c r="E47" s="24"/>
      <c r="F47" s="1"/>
      <c r="G47" s="1"/>
      <c r="H47" s="1"/>
      <c r="I47" s="1"/>
      <c r="J47" s="1"/>
      <c r="K47" s="1"/>
      <c r="L47" s="1"/>
      <c r="M47" s="1"/>
      <c r="N47" s="1"/>
      <c r="O47" s="1"/>
      <c r="P47" s="1"/>
      <c r="Q47" s="1"/>
      <c r="R47" s="1"/>
      <c r="S47" s="2"/>
      <c r="T47" s="22"/>
      <c r="U47" s="22"/>
      <c r="V47" s="22"/>
      <c r="W47" s="3"/>
      <c r="X47" s="1"/>
      <c r="Y47" s="1"/>
      <c r="Z47" s="1"/>
      <c r="AA47" s="1"/>
      <c r="AB47" s="1"/>
      <c r="AC47" s="1"/>
      <c r="AD47" s="1"/>
      <c r="AE47" s="1"/>
      <c r="AF47" s="1"/>
      <c r="AG47" s="1"/>
      <c r="AH47" s="1"/>
      <c r="AI47" s="1"/>
      <c r="AJ47" s="1"/>
      <c r="AK47" s="1"/>
      <c r="AL47" s="1"/>
    </row>
    <row r="48" spans="1:38" ht="12.75">
      <c r="A48" s="1"/>
      <c r="B48" s="20"/>
      <c r="C48" s="27"/>
      <c r="D48" s="27"/>
      <c r="E48" s="24"/>
      <c r="F48" s="1"/>
      <c r="G48" s="1"/>
      <c r="H48" s="1"/>
      <c r="I48" s="1"/>
      <c r="J48" s="1"/>
      <c r="K48" s="1"/>
      <c r="L48" s="1"/>
      <c r="M48" s="1"/>
      <c r="N48" s="1"/>
      <c r="O48" s="1"/>
      <c r="P48" s="1"/>
      <c r="Q48" s="1"/>
      <c r="R48" s="1"/>
      <c r="S48" s="2"/>
      <c r="T48" s="22"/>
      <c r="U48" s="22"/>
      <c r="V48" s="22"/>
      <c r="W48" s="3"/>
      <c r="X48" s="1"/>
      <c r="Y48" s="1"/>
      <c r="Z48" s="1"/>
      <c r="AA48" s="1"/>
      <c r="AB48" s="1"/>
      <c r="AC48" s="1"/>
      <c r="AD48" s="1"/>
      <c r="AE48" s="1"/>
      <c r="AF48" s="1"/>
      <c r="AG48" s="1"/>
      <c r="AH48" s="1"/>
      <c r="AI48" s="1"/>
      <c r="AJ48" s="1"/>
      <c r="AK48" s="1"/>
      <c r="AL48" s="1"/>
    </row>
    <row r="49" spans="1:38" ht="12.75">
      <c r="A49" s="1"/>
      <c r="B49" s="20"/>
      <c r="C49" s="27"/>
      <c r="D49" s="27"/>
      <c r="E49" s="24"/>
      <c r="F49" s="1"/>
      <c r="G49" s="1"/>
      <c r="H49" s="1"/>
      <c r="I49" s="1"/>
      <c r="J49" s="1"/>
      <c r="K49" s="1"/>
      <c r="L49" s="1"/>
      <c r="M49" s="1"/>
      <c r="N49" s="1"/>
      <c r="O49" s="1"/>
      <c r="P49" s="1"/>
      <c r="Q49" s="1"/>
      <c r="R49" s="1"/>
      <c r="S49" s="2"/>
      <c r="T49" s="22"/>
      <c r="U49" s="22"/>
      <c r="V49" s="22"/>
      <c r="W49" s="3"/>
      <c r="X49" s="1"/>
      <c r="Y49" s="1"/>
      <c r="Z49" s="1"/>
      <c r="AA49" s="1"/>
      <c r="AB49" s="1"/>
      <c r="AC49" s="1"/>
      <c r="AD49" s="1"/>
      <c r="AE49" s="1"/>
      <c r="AF49" s="1"/>
      <c r="AG49" s="1"/>
      <c r="AH49" s="1"/>
      <c r="AI49" s="1"/>
      <c r="AJ49" s="1"/>
      <c r="AK49" s="1"/>
      <c r="AL49" s="1"/>
    </row>
    <row r="50" spans="1:38" ht="12.75">
      <c r="A50" s="1"/>
      <c r="B50" s="20"/>
      <c r="C50" s="27"/>
      <c r="D50" s="27"/>
      <c r="E50" s="24"/>
      <c r="F50" s="1"/>
      <c r="G50" s="1"/>
      <c r="H50" s="1"/>
      <c r="I50" s="1"/>
      <c r="J50" s="1"/>
      <c r="K50" s="1"/>
      <c r="L50" s="1"/>
      <c r="M50" s="1"/>
      <c r="N50" s="1"/>
      <c r="O50" s="1"/>
      <c r="P50" s="1"/>
      <c r="Q50" s="1"/>
      <c r="R50" s="1"/>
      <c r="S50" s="2"/>
      <c r="T50" s="22"/>
      <c r="U50" s="22"/>
      <c r="V50" s="22"/>
      <c r="W50" s="3"/>
      <c r="X50" s="1"/>
      <c r="Y50" s="1"/>
      <c r="Z50" s="1"/>
      <c r="AA50" s="1"/>
      <c r="AB50" s="1"/>
      <c r="AC50" s="1"/>
      <c r="AD50" s="1"/>
      <c r="AE50" s="1"/>
      <c r="AF50" s="1"/>
      <c r="AG50" s="1"/>
      <c r="AH50" s="1"/>
      <c r="AI50" s="1"/>
      <c r="AJ50" s="1"/>
      <c r="AK50" s="1"/>
      <c r="AL50" s="1"/>
    </row>
    <row r="51" spans="1:38" ht="12.75">
      <c r="A51" s="1"/>
      <c r="B51" s="20"/>
      <c r="C51" s="27"/>
      <c r="D51" s="27"/>
      <c r="E51" s="24"/>
      <c r="F51" s="1"/>
      <c r="G51" s="1"/>
      <c r="H51" s="1"/>
      <c r="I51" s="1"/>
      <c r="J51" s="1"/>
      <c r="K51" s="1"/>
      <c r="L51" s="1"/>
      <c r="M51" s="1"/>
      <c r="N51" s="1"/>
      <c r="O51" s="1"/>
      <c r="P51" s="1"/>
      <c r="Q51" s="1"/>
      <c r="R51" s="1"/>
      <c r="S51" s="2"/>
      <c r="T51" s="22"/>
      <c r="U51" s="22"/>
      <c r="V51" s="22"/>
      <c r="W51" s="3"/>
      <c r="X51" s="1"/>
      <c r="Y51" s="1"/>
      <c r="Z51" s="1"/>
      <c r="AA51" s="1"/>
      <c r="AB51" s="1"/>
      <c r="AC51" s="1"/>
      <c r="AD51" s="1"/>
      <c r="AE51" s="1"/>
      <c r="AF51" s="1"/>
      <c r="AG51" s="1"/>
      <c r="AH51" s="1"/>
      <c r="AI51" s="1"/>
      <c r="AJ51" s="1"/>
      <c r="AK51" s="1"/>
      <c r="AL51" s="1"/>
    </row>
    <row r="52" spans="1:38" ht="12.75">
      <c r="A52" s="1"/>
      <c r="B52" s="20"/>
      <c r="C52" s="27"/>
      <c r="D52" s="27"/>
      <c r="E52" s="24"/>
      <c r="F52" s="1"/>
      <c r="G52" s="1"/>
      <c r="H52" s="1"/>
      <c r="I52" s="1"/>
      <c r="J52" s="1"/>
      <c r="K52" s="1"/>
      <c r="L52" s="1"/>
      <c r="M52" s="1"/>
      <c r="N52" s="1"/>
      <c r="O52" s="1"/>
      <c r="P52" s="1"/>
      <c r="Q52" s="1"/>
      <c r="R52" s="1"/>
      <c r="S52" s="2"/>
      <c r="T52" s="22"/>
      <c r="U52" s="22"/>
      <c r="V52" s="22"/>
      <c r="W52" s="3"/>
      <c r="X52" s="1"/>
      <c r="Y52" s="1"/>
      <c r="Z52" s="1"/>
      <c r="AA52" s="1"/>
      <c r="AB52" s="1"/>
      <c r="AC52" s="1"/>
      <c r="AD52" s="1"/>
      <c r="AE52" s="1"/>
      <c r="AF52" s="1"/>
      <c r="AG52" s="1"/>
      <c r="AH52" s="1"/>
      <c r="AI52" s="1"/>
      <c r="AJ52" s="1"/>
      <c r="AK52" s="1"/>
      <c r="AL52" s="1"/>
    </row>
    <row r="53" spans="1:38" ht="12.75">
      <c r="A53" s="1"/>
      <c r="B53" s="20"/>
      <c r="C53" s="27"/>
      <c r="D53" s="27"/>
      <c r="E53" s="24"/>
      <c r="F53" s="1"/>
      <c r="G53" s="1"/>
      <c r="H53" s="1"/>
      <c r="I53" s="1"/>
      <c r="J53" s="1"/>
      <c r="K53" s="1"/>
      <c r="L53" s="1"/>
      <c r="M53" s="1"/>
      <c r="N53" s="1"/>
      <c r="O53" s="1"/>
      <c r="P53" s="1"/>
      <c r="Q53" s="1"/>
      <c r="R53" s="1"/>
      <c r="S53" s="2"/>
      <c r="T53" s="22"/>
      <c r="U53" s="22"/>
      <c r="V53" s="22"/>
      <c r="W53" s="3"/>
      <c r="X53" s="1"/>
      <c r="Y53" s="1"/>
      <c r="Z53" s="1"/>
      <c r="AA53" s="1"/>
      <c r="AB53" s="1"/>
      <c r="AC53" s="1"/>
      <c r="AD53" s="1"/>
      <c r="AE53" s="1"/>
      <c r="AF53" s="1"/>
      <c r="AG53" s="1"/>
      <c r="AH53" s="1"/>
      <c r="AI53" s="1"/>
      <c r="AJ53" s="1"/>
      <c r="AK53" s="1"/>
      <c r="AL53" s="1"/>
    </row>
    <row r="54" spans="1:38" ht="12.75">
      <c r="A54" s="1"/>
      <c r="B54" s="20"/>
      <c r="C54" s="27"/>
      <c r="D54" s="27"/>
      <c r="E54" s="24"/>
      <c r="F54" s="1"/>
      <c r="G54" s="1"/>
      <c r="H54" s="1"/>
      <c r="I54" s="1"/>
      <c r="J54" s="1"/>
      <c r="K54" s="1"/>
      <c r="L54" s="1"/>
      <c r="M54" s="1"/>
      <c r="N54" s="1"/>
      <c r="O54" s="1"/>
      <c r="P54" s="1"/>
      <c r="Q54" s="1"/>
      <c r="R54" s="1"/>
      <c r="S54" s="2"/>
      <c r="T54" s="22"/>
      <c r="U54" s="22"/>
      <c r="V54" s="22"/>
      <c r="W54" s="3"/>
      <c r="X54" s="1"/>
      <c r="Y54" s="1"/>
      <c r="Z54" s="1"/>
      <c r="AA54" s="1"/>
      <c r="AB54" s="1"/>
      <c r="AC54" s="1"/>
      <c r="AD54" s="1"/>
      <c r="AE54" s="1"/>
      <c r="AF54" s="1"/>
      <c r="AG54" s="1"/>
      <c r="AH54" s="1"/>
      <c r="AI54" s="1"/>
      <c r="AJ54" s="1"/>
      <c r="AK54" s="1"/>
      <c r="AL54" s="1"/>
    </row>
    <row r="55" spans="1:38" ht="12.75">
      <c r="A55" s="1"/>
      <c r="B55" s="20"/>
      <c r="C55" s="27"/>
      <c r="D55" s="27"/>
      <c r="E55" s="24"/>
      <c r="F55" s="1"/>
      <c r="G55" s="1"/>
      <c r="H55" s="1"/>
      <c r="I55" s="1"/>
      <c r="J55" s="1"/>
      <c r="K55" s="1"/>
      <c r="L55" s="1"/>
      <c r="M55" s="1"/>
      <c r="N55" s="1"/>
      <c r="O55" s="1"/>
      <c r="P55" s="1"/>
      <c r="Q55" s="1"/>
      <c r="R55" s="1"/>
      <c r="S55" s="2"/>
      <c r="T55" s="22"/>
      <c r="U55" s="22"/>
      <c r="V55" s="22"/>
      <c r="W55" s="3"/>
      <c r="X55" s="1"/>
      <c r="Y55" s="1"/>
      <c r="Z55" s="1"/>
      <c r="AA55" s="1"/>
      <c r="AB55" s="1"/>
      <c r="AC55" s="1"/>
      <c r="AD55" s="1"/>
      <c r="AE55" s="1"/>
      <c r="AF55" s="1"/>
      <c r="AG55" s="1"/>
      <c r="AH55" s="1"/>
      <c r="AI55" s="1"/>
      <c r="AJ55" s="1"/>
      <c r="AK55" s="1"/>
      <c r="AL55" s="1"/>
    </row>
    <row r="56" spans="1:38" ht="12.75">
      <c r="A56" s="1"/>
      <c r="B56" s="20"/>
      <c r="C56" s="27"/>
      <c r="D56" s="27"/>
      <c r="E56" s="24"/>
      <c r="F56" s="1"/>
      <c r="G56" s="1"/>
      <c r="H56" s="1"/>
      <c r="I56" s="1"/>
      <c r="J56" s="1"/>
      <c r="K56" s="1"/>
      <c r="L56" s="1"/>
      <c r="M56" s="1"/>
      <c r="N56" s="1"/>
      <c r="O56" s="1"/>
      <c r="P56" s="1"/>
      <c r="Q56" s="1"/>
      <c r="R56" s="1"/>
      <c r="S56" s="2"/>
      <c r="T56" s="22"/>
      <c r="U56" s="22"/>
      <c r="V56" s="22"/>
      <c r="W56" s="3"/>
      <c r="X56" s="1"/>
      <c r="Y56" s="1"/>
      <c r="Z56" s="1"/>
      <c r="AA56" s="1"/>
      <c r="AB56" s="1"/>
      <c r="AC56" s="1"/>
      <c r="AD56" s="1"/>
      <c r="AE56" s="1"/>
      <c r="AF56" s="1"/>
      <c r="AG56" s="1"/>
      <c r="AH56" s="1"/>
      <c r="AI56" s="1"/>
      <c r="AJ56" s="1"/>
      <c r="AK56" s="1"/>
      <c r="AL56" s="1"/>
    </row>
    <row r="57" spans="1:38" ht="12.75">
      <c r="A57" s="1"/>
      <c r="B57" s="20"/>
      <c r="C57" s="27"/>
      <c r="D57" s="27"/>
      <c r="E57" s="24"/>
      <c r="F57" s="1"/>
      <c r="G57" s="1"/>
      <c r="H57" s="1"/>
      <c r="I57" s="1"/>
      <c r="J57" s="1"/>
      <c r="K57" s="1"/>
      <c r="L57" s="1"/>
      <c r="M57" s="1"/>
      <c r="N57" s="1"/>
      <c r="O57" s="1"/>
      <c r="P57" s="1"/>
      <c r="Q57" s="1"/>
      <c r="R57" s="1"/>
      <c r="S57" s="2"/>
      <c r="T57" s="22"/>
      <c r="U57" s="22"/>
      <c r="V57" s="22"/>
      <c r="W57" s="3"/>
      <c r="X57" s="1"/>
      <c r="Y57" s="1"/>
      <c r="Z57" s="1"/>
      <c r="AA57" s="1"/>
      <c r="AB57" s="1"/>
      <c r="AC57" s="1"/>
      <c r="AD57" s="1"/>
      <c r="AE57" s="1"/>
      <c r="AF57" s="1"/>
      <c r="AG57" s="1"/>
      <c r="AH57" s="1"/>
      <c r="AI57" s="1"/>
      <c r="AJ57" s="1"/>
      <c r="AK57" s="1"/>
      <c r="AL57" s="1"/>
    </row>
    <row r="58" spans="1:38" ht="12.75">
      <c r="A58" s="1"/>
      <c r="B58" s="20"/>
      <c r="C58" s="27"/>
      <c r="D58" s="27"/>
      <c r="E58" s="24"/>
      <c r="F58" s="1"/>
      <c r="G58" s="1"/>
      <c r="H58" s="1"/>
      <c r="I58" s="1"/>
      <c r="J58" s="1"/>
      <c r="K58" s="1"/>
      <c r="L58" s="1"/>
      <c r="M58" s="1"/>
      <c r="N58" s="1"/>
      <c r="O58" s="1"/>
      <c r="P58" s="1"/>
      <c r="Q58" s="1"/>
      <c r="R58" s="1"/>
      <c r="S58" s="2"/>
      <c r="T58" s="22"/>
      <c r="U58" s="22"/>
      <c r="V58" s="22"/>
      <c r="W58" s="3"/>
      <c r="X58" s="1"/>
      <c r="Y58" s="1"/>
      <c r="Z58" s="1"/>
      <c r="AA58" s="1"/>
      <c r="AB58" s="1"/>
      <c r="AC58" s="1"/>
      <c r="AD58" s="1"/>
      <c r="AE58" s="1"/>
      <c r="AF58" s="1"/>
      <c r="AG58" s="1"/>
      <c r="AH58" s="1"/>
      <c r="AI58" s="1"/>
      <c r="AJ58" s="1"/>
      <c r="AK58" s="1"/>
      <c r="AL58" s="1"/>
    </row>
    <row r="59" spans="1:38" ht="12.75">
      <c r="A59" s="1"/>
      <c r="B59" s="20"/>
      <c r="C59" s="27"/>
      <c r="D59" s="27"/>
      <c r="E59" s="24"/>
      <c r="F59" s="1"/>
      <c r="G59" s="1"/>
      <c r="H59" s="1"/>
      <c r="I59" s="1"/>
      <c r="J59" s="1"/>
      <c r="K59" s="1"/>
      <c r="L59" s="1"/>
      <c r="M59" s="1"/>
      <c r="N59" s="1"/>
      <c r="O59" s="1"/>
      <c r="P59" s="1"/>
      <c r="Q59" s="1"/>
      <c r="R59" s="1"/>
      <c r="S59" s="2"/>
      <c r="T59" s="22"/>
      <c r="U59" s="22"/>
      <c r="V59" s="22"/>
      <c r="W59" s="3"/>
      <c r="X59" s="1"/>
      <c r="Y59" s="1"/>
      <c r="Z59" s="1"/>
      <c r="AA59" s="1"/>
      <c r="AB59" s="1"/>
      <c r="AC59" s="1"/>
      <c r="AD59" s="1"/>
      <c r="AE59" s="1"/>
      <c r="AF59" s="1"/>
      <c r="AG59" s="1"/>
      <c r="AH59" s="1"/>
      <c r="AI59" s="1"/>
      <c r="AJ59" s="1"/>
      <c r="AK59" s="1"/>
      <c r="AL59" s="1"/>
    </row>
    <row r="60" spans="1:38" ht="12.75">
      <c r="A60" s="1"/>
      <c r="B60" s="20"/>
      <c r="C60" s="27"/>
      <c r="D60" s="27"/>
      <c r="E60" s="24"/>
      <c r="F60" s="1"/>
      <c r="G60" s="1"/>
      <c r="H60" s="1"/>
      <c r="I60" s="1"/>
      <c r="J60" s="1"/>
      <c r="K60" s="1"/>
      <c r="L60" s="1"/>
      <c r="M60" s="1"/>
      <c r="N60" s="1"/>
      <c r="O60" s="1"/>
      <c r="P60" s="1"/>
      <c r="Q60" s="1"/>
      <c r="R60" s="1"/>
      <c r="S60" s="2"/>
      <c r="T60" s="22"/>
      <c r="U60" s="22"/>
      <c r="V60" s="22"/>
      <c r="W60" s="3"/>
      <c r="X60" s="1"/>
      <c r="Y60" s="1"/>
      <c r="Z60" s="1"/>
      <c r="AA60" s="1"/>
      <c r="AB60" s="1"/>
      <c r="AC60" s="1"/>
      <c r="AD60" s="1"/>
      <c r="AE60" s="1"/>
      <c r="AF60" s="1"/>
      <c r="AG60" s="1"/>
      <c r="AH60" s="1"/>
      <c r="AI60" s="1"/>
      <c r="AJ60" s="1"/>
      <c r="AK60" s="1"/>
      <c r="AL60" s="1"/>
    </row>
    <row r="61" spans="1:38" ht="12.75">
      <c r="A61" s="1"/>
      <c r="B61" s="20"/>
      <c r="C61" s="27"/>
      <c r="D61" s="27"/>
      <c r="E61" s="24"/>
      <c r="F61" s="1"/>
      <c r="G61" s="1"/>
      <c r="H61" s="1"/>
      <c r="I61" s="1"/>
      <c r="J61" s="1"/>
      <c r="K61" s="1"/>
      <c r="L61" s="1"/>
      <c r="M61" s="1"/>
      <c r="N61" s="1"/>
      <c r="O61" s="1"/>
      <c r="P61" s="1"/>
      <c r="Q61" s="1"/>
      <c r="R61" s="1"/>
      <c r="S61" s="2"/>
      <c r="T61" s="22"/>
      <c r="U61" s="22"/>
      <c r="V61" s="22"/>
      <c r="W61" s="3"/>
      <c r="X61" s="1"/>
      <c r="Y61" s="1"/>
      <c r="Z61" s="1"/>
      <c r="AA61" s="1"/>
      <c r="AB61" s="1"/>
      <c r="AC61" s="1"/>
      <c r="AD61" s="1"/>
      <c r="AE61" s="1"/>
      <c r="AF61" s="1"/>
      <c r="AG61" s="1"/>
      <c r="AH61" s="1"/>
      <c r="AI61" s="1"/>
      <c r="AJ61" s="1"/>
      <c r="AK61" s="1"/>
      <c r="AL61" s="1"/>
    </row>
    <row r="62" spans="1:38" ht="12.75">
      <c r="A62" s="1"/>
      <c r="B62" s="20"/>
      <c r="C62" s="27"/>
      <c r="D62" s="27"/>
      <c r="E62" s="24"/>
      <c r="F62" s="1"/>
      <c r="G62" s="1"/>
      <c r="H62" s="1"/>
      <c r="I62" s="1"/>
      <c r="J62" s="1"/>
      <c r="K62" s="1"/>
      <c r="L62" s="1"/>
      <c r="M62" s="1"/>
      <c r="N62" s="1"/>
      <c r="O62" s="1"/>
      <c r="P62" s="1"/>
      <c r="Q62" s="1"/>
      <c r="R62" s="1"/>
      <c r="S62" s="2"/>
      <c r="T62" s="22"/>
      <c r="U62" s="22"/>
      <c r="V62" s="22"/>
      <c r="W62" s="3"/>
      <c r="X62" s="1"/>
      <c r="Y62" s="1"/>
      <c r="Z62" s="1"/>
      <c r="AA62" s="1"/>
      <c r="AB62" s="1"/>
      <c r="AC62" s="1"/>
      <c r="AD62" s="1"/>
      <c r="AE62" s="1"/>
      <c r="AF62" s="1"/>
      <c r="AG62" s="1"/>
      <c r="AH62" s="1"/>
      <c r="AI62" s="1"/>
      <c r="AJ62" s="1"/>
      <c r="AK62" s="1"/>
      <c r="AL62" s="1"/>
    </row>
    <row r="63" spans="1:38" ht="12.75">
      <c r="A63" s="1"/>
      <c r="B63" s="20"/>
      <c r="C63" s="27"/>
      <c r="D63" s="27"/>
      <c r="E63" s="24"/>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2.75">
      <c r="A64" s="1"/>
      <c r="B64" s="20"/>
      <c r="C64" s="27"/>
      <c r="D64" s="27"/>
      <c r="E64" s="24"/>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2.75">
      <c r="A65" s="1"/>
      <c r="B65" s="20"/>
      <c r="C65" s="27"/>
      <c r="D65" s="27"/>
      <c r="E65" s="24"/>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2.75">
      <c r="A66" s="1"/>
      <c r="B66" s="20"/>
      <c r="C66" s="27"/>
      <c r="D66" s="27"/>
      <c r="E66" s="24"/>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2.75">
      <c r="A67" s="1"/>
      <c r="B67" s="20"/>
      <c r="C67" s="27"/>
      <c r="D67" s="27"/>
      <c r="E67" s="24"/>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2.75">
      <c r="A68" s="1"/>
      <c r="B68" s="20"/>
      <c r="C68" s="27"/>
      <c r="D68" s="27"/>
      <c r="E68" s="24"/>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2.75">
      <c r="A69" s="1"/>
      <c r="B69" s="20"/>
      <c r="C69" s="27"/>
      <c r="D69" s="27"/>
      <c r="E69" s="24"/>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2.75">
      <c r="A70" s="1"/>
      <c r="B70" s="20"/>
      <c r="C70" s="27"/>
      <c r="D70" s="27"/>
      <c r="E70" s="24"/>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2.75">
      <c r="A71" s="1"/>
      <c r="B71" s="20"/>
      <c r="C71" s="27"/>
      <c r="D71" s="27"/>
      <c r="E71" s="24"/>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2.75">
      <c r="A72" s="1"/>
      <c r="B72" s="20"/>
      <c r="C72" s="27"/>
      <c r="D72" s="27"/>
      <c r="E72" s="24"/>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2.75">
      <c r="A73" s="1"/>
      <c r="B73" s="20"/>
      <c r="C73" s="27"/>
      <c r="D73" s="27"/>
      <c r="E73" s="24"/>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2.75">
      <c r="A74" s="1"/>
      <c r="B74" s="20"/>
      <c r="C74" s="27"/>
      <c r="D74" s="27"/>
      <c r="E74" s="24"/>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2.75">
      <c r="A75" s="1"/>
      <c r="B75" s="20"/>
      <c r="C75" s="27"/>
      <c r="D75" s="27"/>
      <c r="E75" s="24"/>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2.75">
      <c r="A76" s="1"/>
      <c r="B76" s="20"/>
      <c r="C76" s="27"/>
      <c r="D76" s="27"/>
      <c r="E76" s="24"/>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2.75">
      <c r="A77" s="1"/>
      <c r="B77" s="20"/>
      <c r="C77" s="27"/>
      <c r="D77" s="27"/>
      <c r="E77" s="24"/>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2.75">
      <c r="A78" s="1"/>
      <c r="B78" s="20"/>
      <c r="C78" s="27"/>
      <c r="D78" s="27"/>
      <c r="E78" s="24"/>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2.75">
      <c r="A79" s="1"/>
      <c r="B79" s="20"/>
      <c r="C79" s="27"/>
      <c r="D79" s="27"/>
      <c r="E79" s="24"/>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2.75">
      <c r="A80" s="1"/>
      <c r="B80" s="20"/>
      <c r="C80" s="27"/>
      <c r="D80" s="27"/>
      <c r="E80" s="24"/>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2.75">
      <c r="A81" s="1"/>
      <c r="B81" s="20"/>
      <c r="C81" s="27"/>
      <c r="D81" s="27"/>
      <c r="E81" s="24"/>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2.75">
      <c r="A82" s="1"/>
      <c r="B82" s="20"/>
      <c r="C82" s="27"/>
      <c r="D82" s="27"/>
      <c r="E82" s="24"/>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2.75">
      <c r="A83" s="1"/>
      <c r="B83" s="20"/>
      <c r="C83" s="27"/>
      <c r="D83" s="27"/>
      <c r="E83" s="24"/>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2.75">
      <c r="A84" s="1"/>
      <c r="B84" s="20"/>
      <c r="C84" s="27"/>
      <c r="D84" s="27"/>
      <c r="E84" s="24"/>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2.75">
      <c r="A85" s="1"/>
      <c r="B85" s="20"/>
      <c r="C85" s="27"/>
      <c r="D85" s="27"/>
      <c r="E85" s="24"/>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2.75">
      <c r="A86" s="1"/>
      <c r="B86" s="20"/>
      <c r="C86" s="27"/>
      <c r="D86" s="27"/>
      <c r="E86" s="24"/>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2.75">
      <c r="A87" s="1"/>
      <c r="B87" s="20"/>
      <c r="C87" s="27"/>
      <c r="D87" s="27"/>
      <c r="E87" s="24"/>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2.75">
      <c r="A88" s="1"/>
      <c r="B88" s="20"/>
      <c r="C88" s="27"/>
      <c r="D88" s="27"/>
      <c r="E88" s="24"/>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2.75">
      <c r="A89" s="1"/>
      <c r="B89" s="20"/>
      <c r="C89" s="27"/>
      <c r="D89" s="27"/>
      <c r="E89" s="24"/>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2.75">
      <c r="A90" s="1"/>
      <c r="B90" s="20"/>
      <c r="C90" s="27"/>
      <c r="D90" s="27"/>
      <c r="E90" s="24"/>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2.75">
      <c r="A91" s="1"/>
      <c r="B91" s="20"/>
      <c r="C91" s="27"/>
      <c r="D91" s="27"/>
      <c r="E91" s="24"/>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2.75">
      <c r="A92" s="1"/>
      <c r="B92" s="20"/>
      <c r="C92" s="27"/>
      <c r="D92" s="27"/>
      <c r="E92" s="24"/>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2.75">
      <c r="A93" s="1"/>
      <c r="B93" s="20"/>
      <c r="C93" s="27"/>
      <c r="D93" s="27"/>
      <c r="E93" s="24"/>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2.75">
      <c r="A94" s="1"/>
      <c r="B94" s="20"/>
      <c r="C94" s="27"/>
      <c r="D94" s="27"/>
      <c r="E94" s="24"/>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2.75">
      <c r="A95" s="1"/>
      <c r="B95" s="20"/>
      <c r="C95" s="27"/>
      <c r="D95" s="27"/>
      <c r="E95" s="24"/>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2.75">
      <c r="A96" s="1"/>
      <c r="B96" s="20"/>
      <c r="C96" s="27"/>
      <c r="D96" s="27"/>
      <c r="E96" s="24"/>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2.75">
      <c r="A97" s="1"/>
      <c r="B97" s="20"/>
      <c r="C97" s="27"/>
      <c r="D97" s="27"/>
      <c r="E97" s="2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2.75">
      <c r="A98" s="1"/>
      <c r="B98" s="20"/>
      <c r="C98" s="27"/>
      <c r="D98" s="27"/>
      <c r="E98" s="24"/>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2.75">
      <c r="A99" s="1"/>
      <c r="B99" s="20"/>
      <c r="C99" s="27"/>
      <c r="D99" s="27"/>
      <c r="E99" s="24"/>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2.75">
      <c r="A100" s="1"/>
      <c r="B100" s="20"/>
      <c r="C100" s="27"/>
      <c r="D100" s="27"/>
      <c r="E100" s="24"/>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2.75">
      <c r="A101" s="1"/>
      <c r="B101" s="20"/>
      <c r="C101" s="27"/>
      <c r="D101" s="27"/>
      <c r="E101" s="24"/>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2.75">
      <c r="A102" s="1"/>
      <c r="B102" s="20"/>
      <c r="C102" s="27"/>
      <c r="D102" s="27"/>
      <c r="E102" s="24"/>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2.75">
      <c r="A103" s="1"/>
      <c r="B103" s="20"/>
      <c r="C103" s="27"/>
      <c r="D103" s="27"/>
      <c r="E103" s="24"/>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2.75">
      <c r="A104" s="1"/>
      <c r="B104" s="20"/>
      <c r="C104" s="27"/>
      <c r="D104" s="27"/>
      <c r="E104" s="24"/>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2.75">
      <c r="A105" s="1"/>
      <c r="B105" s="20"/>
      <c r="C105" s="27"/>
      <c r="D105" s="27"/>
      <c r="E105" s="24"/>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2.75">
      <c r="A106" s="1"/>
      <c r="B106" s="20"/>
      <c r="C106" s="27"/>
      <c r="D106" s="27"/>
      <c r="E106" s="24"/>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2.75">
      <c r="A107" s="1"/>
      <c r="B107" s="20"/>
      <c r="C107" s="27"/>
      <c r="D107" s="27"/>
      <c r="E107" s="24"/>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2.75">
      <c r="A108" s="1"/>
      <c r="B108" s="20"/>
      <c r="C108" s="27"/>
      <c r="D108" s="27"/>
      <c r="E108" s="24"/>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2.75">
      <c r="A109" s="1"/>
      <c r="B109" s="20"/>
      <c r="C109" s="27"/>
      <c r="D109" s="27"/>
      <c r="E109" s="24"/>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2.75">
      <c r="A110" s="1"/>
      <c r="B110" s="20"/>
      <c r="C110" s="27"/>
      <c r="D110" s="27"/>
      <c r="E110" s="24"/>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2.75">
      <c r="A111" s="1"/>
      <c r="B111" s="20"/>
      <c r="C111" s="27"/>
      <c r="D111" s="27"/>
      <c r="E111" s="24"/>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2.75">
      <c r="A112" s="1"/>
      <c r="B112" s="20"/>
      <c r="C112" s="27"/>
      <c r="D112" s="27"/>
      <c r="E112" s="24"/>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2.75">
      <c r="A113" s="1"/>
      <c r="B113" s="20"/>
      <c r="C113" s="27"/>
      <c r="D113" s="27"/>
      <c r="E113" s="24"/>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2.75">
      <c r="A114" s="1"/>
      <c r="B114" s="20"/>
      <c r="C114" s="27"/>
      <c r="D114" s="27"/>
      <c r="E114" s="24"/>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2.75">
      <c r="A115" s="1"/>
      <c r="B115" s="20"/>
      <c r="C115" s="27"/>
      <c r="D115" s="27"/>
      <c r="E115" s="24"/>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2.75">
      <c r="A116" s="1"/>
      <c r="B116" s="20"/>
      <c r="C116" s="27"/>
      <c r="D116" s="27"/>
      <c r="E116" s="2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2.75">
      <c r="A117" s="1"/>
      <c r="B117" s="20"/>
      <c r="C117" s="27"/>
      <c r="D117" s="27"/>
      <c r="E117" s="24"/>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2.75">
      <c r="A118" s="1"/>
      <c r="B118" s="20"/>
      <c r="C118" s="27"/>
      <c r="D118" s="27"/>
      <c r="E118" s="24"/>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2.75">
      <c r="A119" s="1"/>
      <c r="B119" s="20"/>
      <c r="C119" s="27"/>
      <c r="D119" s="27"/>
      <c r="E119" s="24"/>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2.75">
      <c r="A120" s="1"/>
      <c r="B120" s="20"/>
      <c r="C120" s="27"/>
      <c r="D120" s="27"/>
      <c r="E120" s="24"/>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2.75">
      <c r="A121" s="1"/>
      <c r="B121" s="20"/>
      <c r="C121" s="27"/>
      <c r="D121" s="27"/>
      <c r="E121" s="24"/>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2.75">
      <c r="A122" s="1"/>
      <c r="B122" s="20"/>
      <c r="C122" s="27"/>
      <c r="D122" s="27"/>
      <c r="E122" s="24"/>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2.75">
      <c r="A123" s="1"/>
      <c r="B123" s="20"/>
      <c r="C123" s="27"/>
      <c r="D123" s="27"/>
      <c r="E123" s="24"/>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2.75">
      <c r="A124" s="1"/>
      <c r="B124" s="20"/>
      <c r="C124" s="27"/>
      <c r="D124" s="27"/>
      <c r="E124" s="24"/>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2.75">
      <c r="A125" s="1"/>
      <c r="B125" s="20"/>
      <c r="C125" s="27"/>
      <c r="D125" s="27"/>
      <c r="E125" s="24"/>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2.75">
      <c r="A126" s="1"/>
      <c r="B126" s="20"/>
      <c r="C126" s="27"/>
      <c r="D126" s="27"/>
      <c r="E126" s="24"/>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2.75">
      <c r="A127" s="1"/>
      <c r="B127" s="20"/>
      <c r="C127" s="27"/>
      <c r="D127" s="27"/>
      <c r="E127" s="24"/>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2.75">
      <c r="A128" s="1"/>
      <c r="B128" s="20"/>
      <c r="C128" s="27"/>
      <c r="D128" s="27"/>
      <c r="E128" s="24"/>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2.75">
      <c r="A129" s="1"/>
      <c r="B129" s="20"/>
      <c r="C129" s="27"/>
      <c r="D129" s="27"/>
      <c r="E129" s="24"/>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2.75">
      <c r="A130" s="1"/>
      <c r="B130" s="20"/>
      <c r="C130" s="27"/>
      <c r="D130" s="27"/>
      <c r="E130" s="24"/>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2.75">
      <c r="A131" s="1"/>
      <c r="B131" s="20"/>
      <c r="C131" s="27"/>
      <c r="D131" s="27"/>
      <c r="E131" s="24"/>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2.75">
      <c r="A132" s="1"/>
      <c r="B132" s="20"/>
      <c r="C132" s="27"/>
      <c r="D132" s="27"/>
      <c r="E132" s="24"/>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2.75">
      <c r="A133" s="1"/>
      <c r="B133" s="20"/>
      <c r="C133" s="27"/>
      <c r="D133" s="27"/>
      <c r="E133" s="24"/>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2.75">
      <c r="A134" s="1"/>
      <c r="B134" s="20"/>
      <c r="C134" s="27"/>
      <c r="D134" s="27"/>
      <c r="E134" s="24"/>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2.75">
      <c r="A135" s="1"/>
      <c r="B135" s="20"/>
      <c r="C135" s="27"/>
      <c r="D135" s="27"/>
      <c r="E135" s="24"/>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2.75">
      <c r="A136" s="1"/>
      <c r="B136" s="20"/>
      <c r="C136" s="27"/>
      <c r="D136" s="27"/>
      <c r="E136" s="24"/>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2.75">
      <c r="A137" s="1"/>
      <c r="B137" s="20"/>
      <c r="C137" s="27"/>
      <c r="D137" s="27"/>
      <c r="E137" s="24"/>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2.75">
      <c r="A138" s="1"/>
      <c r="B138" s="20"/>
      <c r="C138" s="27"/>
      <c r="D138" s="27"/>
      <c r="E138" s="24"/>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2.75">
      <c r="A139" s="1"/>
      <c r="B139" s="20"/>
      <c r="C139" s="27"/>
      <c r="D139" s="27"/>
      <c r="E139" s="24"/>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2.75">
      <c r="A140" s="1"/>
      <c r="B140" s="20"/>
      <c r="C140" s="27"/>
      <c r="D140" s="27"/>
      <c r="E140" s="24"/>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2.75">
      <c r="A141" s="1"/>
      <c r="B141" s="20"/>
      <c r="C141" s="27"/>
      <c r="D141" s="27"/>
      <c r="E141" s="24"/>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2.75">
      <c r="A142" s="1"/>
      <c r="B142" s="20"/>
      <c r="C142" s="27"/>
      <c r="D142" s="27"/>
      <c r="E142" s="24"/>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2.75">
      <c r="A143" s="1"/>
      <c r="B143" s="20"/>
      <c r="C143" s="27"/>
      <c r="D143" s="27"/>
      <c r="E143" s="24"/>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2.75">
      <c r="A144" s="1"/>
      <c r="B144" s="20"/>
      <c r="C144" s="27"/>
      <c r="D144" s="27"/>
      <c r="E144" s="24"/>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2.75">
      <c r="A145" s="1"/>
      <c r="B145" s="20"/>
      <c r="C145" s="27"/>
      <c r="D145" s="27"/>
      <c r="E145" s="24"/>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2.75">
      <c r="A146" s="1"/>
      <c r="B146" s="20"/>
      <c r="C146" s="27"/>
      <c r="D146" s="27"/>
      <c r="E146" s="24"/>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2.75">
      <c r="A147" s="1"/>
      <c r="B147" s="20"/>
      <c r="C147" s="27"/>
      <c r="D147" s="27"/>
      <c r="E147" s="24"/>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2.75">
      <c r="A148" s="1"/>
      <c r="B148" s="20"/>
      <c r="C148" s="27"/>
      <c r="D148" s="27"/>
      <c r="E148" s="24"/>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2.75">
      <c r="A149" s="1"/>
      <c r="B149" s="20"/>
      <c r="C149" s="27"/>
      <c r="D149" s="27"/>
      <c r="E149" s="24"/>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2.75">
      <c r="A150" s="1"/>
      <c r="B150" s="20"/>
      <c r="C150" s="27"/>
      <c r="D150" s="27"/>
      <c r="E150" s="24"/>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2.75">
      <c r="A151" s="1"/>
      <c r="B151" s="20"/>
      <c r="C151" s="27"/>
      <c r="D151" s="27"/>
      <c r="E151" s="24"/>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2.75">
      <c r="A152" s="1"/>
      <c r="B152" s="20"/>
      <c r="C152" s="27"/>
      <c r="D152" s="27"/>
      <c r="E152" s="24"/>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2.75">
      <c r="A153" s="1"/>
      <c r="B153" s="20"/>
      <c r="C153" s="27"/>
      <c r="D153" s="27"/>
      <c r="E153" s="24"/>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2.75">
      <c r="A154" s="1"/>
      <c r="B154" s="20"/>
      <c r="C154" s="27"/>
      <c r="D154" s="27"/>
      <c r="E154" s="24"/>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2.75">
      <c r="A155" s="1"/>
      <c r="B155" s="20"/>
      <c r="C155" s="27"/>
      <c r="D155" s="27"/>
      <c r="E155" s="24"/>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2.75">
      <c r="A156" s="1"/>
      <c r="B156" s="20"/>
      <c r="C156" s="27"/>
      <c r="D156" s="27"/>
      <c r="E156" s="24"/>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2.75">
      <c r="A157" s="1"/>
      <c r="B157" s="20"/>
      <c r="C157" s="27"/>
      <c r="D157" s="27"/>
      <c r="E157" s="24"/>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2.75">
      <c r="A158" s="1"/>
      <c r="B158" s="20"/>
      <c r="C158" s="27"/>
      <c r="D158" s="27"/>
      <c r="E158" s="24"/>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2.75">
      <c r="A159" s="1"/>
      <c r="B159" s="20"/>
      <c r="C159" s="27"/>
      <c r="D159" s="27"/>
      <c r="E159" s="24"/>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2.75">
      <c r="A160" s="1"/>
      <c r="B160" s="20"/>
      <c r="C160" s="27"/>
      <c r="D160" s="27"/>
      <c r="E160" s="24"/>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2.75">
      <c r="A161" s="1"/>
      <c r="B161" s="20"/>
      <c r="C161" s="27"/>
      <c r="D161" s="27"/>
      <c r="E161" s="24"/>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2.75">
      <c r="A162" s="1"/>
      <c r="B162" s="20"/>
      <c r="C162" s="27"/>
      <c r="D162" s="27"/>
      <c r="E162" s="24"/>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2.75">
      <c r="A163" s="1"/>
      <c r="B163" s="20"/>
      <c r="C163" s="27"/>
      <c r="D163" s="27"/>
      <c r="E163" s="24"/>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2.75">
      <c r="A164" s="1"/>
      <c r="B164" s="20"/>
      <c r="C164" s="27"/>
      <c r="D164" s="27"/>
      <c r="E164" s="24"/>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2.75">
      <c r="A165" s="1"/>
      <c r="B165" s="20"/>
      <c r="C165" s="27"/>
      <c r="D165" s="27"/>
      <c r="E165" s="24"/>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2.75">
      <c r="A166" s="1"/>
      <c r="B166" s="20"/>
      <c r="C166" s="27"/>
      <c r="D166" s="27"/>
      <c r="E166" s="24"/>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2.75">
      <c r="A167" s="1"/>
      <c r="B167" s="20"/>
      <c r="C167" s="27"/>
      <c r="D167" s="27"/>
      <c r="E167" s="24"/>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2.75">
      <c r="A168" s="1"/>
      <c r="B168" s="20"/>
      <c r="C168" s="27"/>
      <c r="D168" s="27"/>
      <c r="E168" s="24"/>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2.75">
      <c r="A169" s="1"/>
      <c r="B169" s="20"/>
      <c r="C169" s="27"/>
      <c r="D169" s="27"/>
      <c r="E169" s="24"/>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2.75">
      <c r="A170" s="1"/>
      <c r="B170" s="20"/>
      <c r="C170" s="27"/>
      <c r="D170" s="27"/>
      <c r="E170" s="24"/>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2.75">
      <c r="A171" s="1"/>
      <c r="B171" s="20"/>
      <c r="C171" s="27"/>
      <c r="D171" s="27"/>
      <c r="E171" s="24"/>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2.75">
      <c r="A172" s="1"/>
      <c r="B172" s="20"/>
      <c r="C172" s="27"/>
      <c r="D172" s="27"/>
      <c r="E172" s="24"/>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2.75">
      <c r="A173" s="1"/>
      <c r="B173" s="20"/>
      <c r="C173" s="27"/>
      <c r="D173" s="27"/>
      <c r="E173" s="24"/>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2.75">
      <c r="A174" s="1"/>
      <c r="B174" s="20"/>
      <c r="C174" s="27"/>
      <c r="D174" s="27"/>
      <c r="E174" s="24"/>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2.75">
      <c r="A175" s="1"/>
      <c r="B175" s="20"/>
      <c r="C175" s="27"/>
      <c r="D175" s="27"/>
      <c r="E175" s="24"/>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2.75">
      <c r="A176" s="1"/>
      <c r="B176" s="20"/>
      <c r="C176" s="27"/>
      <c r="D176" s="27"/>
      <c r="E176" s="24"/>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2.75">
      <c r="A177" s="1"/>
      <c r="B177" s="20"/>
      <c r="C177" s="27"/>
      <c r="D177" s="27"/>
      <c r="E177" s="24"/>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2.75">
      <c r="A178" s="1"/>
      <c r="B178" s="20"/>
      <c r="C178" s="27"/>
      <c r="D178" s="27"/>
      <c r="E178" s="24"/>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2.75">
      <c r="A179" s="1"/>
      <c r="B179" s="20"/>
      <c r="C179" s="27"/>
      <c r="D179" s="27"/>
      <c r="E179" s="24"/>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2.75">
      <c r="A180" s="1"/>
      <c r="B180" s="20"/>
      <c r="C180" s="27"/>
      <c r="D180" s="27"/>
      <c r="E180" s="24"/>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2.75">
      <c r="A181" s="1"/>
      <c r="B181" s="20"/>
      <c r="C181" s="27"/>
      <c r="D181" s="27"/>
      <c r="E181" s="24"/>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2.75">
      <c r="A182" s="1"/>
      <c r="B182" s="20"/>
      <c r="C182" s="27"/>
      <c r="D182" s="27"/>
      <c r="E182" s="24"/>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2.75">
      <c r="A183" s="1"/>
      <c r="B183" s="20"/>
      <c r="C183" s="27"/>
      <c r="D183" s="27"/>
      <c r="E183" s="24"/>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2.75">
      <c r="A184" s="1"/>
      <c r="B184" s="20"/>
      <c r="C184" s="27"/>
      <c r="D184" s="27"/>
      <c r="E184" s="24"/>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2.75">
      <c r="A185" s="1"/>
      <c r="B185" s="20"/>
      <c r="C185" s="27"/>
      <c r="D185" s="27"/>
      <c r="E185" s="24"/>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2.75">
      <c r="A186" s="1"/>
      <c r="B186" s="20"/>
      <c r="C186" s="27"/>
      <c r="D186" s="27"/>
      <c r="E186" s="24"/>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2.75">
      <c r="A187" s="1"/>
      <c r="B187" s="20"/>
      <c r="C187" s="27"/>
      <c r="D187" s="27"/>
      <c r="E187" s="24"/>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2.75">
      <c r="A188" s="1"/>
      <c r="B188" s="20"/>
      <c r="C188" s="27"/>
      <c r="D188" s="27"/>
      <c r="E188" s="24"/>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2.75">
      <c r="A189" s="1"/>
      <c r="B189" s="20"/>
      <c r="C189" s="27"/>
      <c r="D189" s="27"/>
      <c r="E189" s="24"/>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2.75">
      <c r="A190" s="1"/>
      <c r="B190" s="20"/>
      <c r="C190" s="27"/>
      <c r="D190" s="27"/>
      <c r="E190" s="24"/>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2.75">
      <c r="A191" s="1"/>
      <c r="B191" s="20"/>
      <c r="C191" s="27"/>
      <c r="D191" s="27"/>
      <c r="E191" s="24"/>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2.75">
      <c r="A192" s="1"/>
      <c r="B192" s="20"/>
      <c r="C192" s="27"/>
      <c r="D192" s="27"/>
      <c r="E192" s="24"/>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2.75">
      <c r="A193" s="1"/>
      <c r="B193" s="20"/>
      <c r="C193" s="27"/>
      <c r="D193" s="27"/>
      <c r="E193" s="24"/>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2.75">
      <c r="A194" s="1"/>
      <c r="B194" s="20"/>
      <c r="C194" s="27"/>
      <c r="D194" s="27"/>
      <c r="E194" s="24"/>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2.75">
      <c r="A195" s="1"/>
      <c r="B195" s="20"/>
      <c r="C195" s="27"/>
      <c r="D195" s="27"/>
      <c r="E195" s="24"/>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2.75">
      <c r="A196" s="1"/>
      <c r="B196" s="20"/>
      <c r="C196" s="27"/>
      <c r="D196" s="27"/>
      <c r="E196" s="24"/>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2.75">
      <c r="A197" s="1"/>
      <c r="B197" s="20"/>
      <c r="C197" s="27"/>
      <c r="D197" s="27"/>
      <c r="E197" s="24"/>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2.75">
      <c r="A198" s="1"/>
      <c r="B198" s="20"/>
      <c r="C198" s="27"/>
      <c r="D198" s="27"/>
      <c r="E198" s="24"/>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2.75">
      <c r="A199" s="1"/>
      <c r="B199" s="20"/>
      <c r="C199" s="27"/>
      <c r="D199" s="27"/>
      <c r="E199" s="24"/>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2.75">
      <c r="A200" s="1"/>
      <c r="B200" s="20"/>
      <c r="C200" s="27"/>
      <c r="D200" s="27"/>
      <c r="E200" s="24"/>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2.75">
      <c r="A201" s="1"/>
      <c r="B201" s="20"/>
      <c r="C201" s="27"/>
      <c r="D201" s="27"/>
      <c r="E201" s="24"/>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2.75">
      <c r="A202" s="1"/>
      <c r="B202" s="20"/>
      <c r="C202" s="27"/>
      <c r="D202" s="27"/>
      <c r="E202" s="24"/>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2.75">
      <c r="A203" s="1"/>
      <c r="B203" s="20"/>
      <c r="C203" s="27"/>
      <c r="D203" s="27"/>
      <c r="E203" s="24"/>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2.75">
      <c r="A204" s="1"/>
      <c r="B204" s="20"/>
      <c r="C204" s="27"/>
      <c r="D204" s="27"/>
      <c r="E204" s="24"/>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2.75">
      <c r="A205" s="1"/>
      <c r="B205" s="20"/>
      <c r="C205" s="27"/>
      <c r="D205" s="27"/>
      <c r="E205" s="24"/>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2.75">
      <c r="A206" s="1"/>
      <c r="B206" s="20"/>
      <c r="C206" s="27"/>
      <c r="D206" s="27"/>
      <c r="E206" s="24"/>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2.75">
      <c r="A207" s="1"/>
      <c r="B207" s="20"/>
      <c r="C207" s="27"/>
      <c r="D207" s="27"/>
      <c r="E207" s="24"/>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2.75">
      <c r="A208" s="1"/>
      <c r="B208" s="20"/>
      <c r="C208" s="27"/>
      <c r="D208" s="27"/>
      <c r="E208" s="24"/>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2.75">
      <c r="A209" s="1"/>
      <c r="B209" s="20"/>
      <c r="C209" s="27"/>
      <c r="D209" s="27"/>
      <c r="E209" s="24"/>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2.75">
      <c r="A210" s="1"/>
      <c r="B210" s="20"/>
      <c r="C210" s="27"/>
      <c r="D210" s="27"/>
      <c r="E210" s="24"/>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2.75">
      <c r="A211" s="1"/>
      <c r="B211" s="20"/>
      <c r="C211" s="27"/>
      <c r="D211" s="27"/>
      <c r="E211" s="24"/>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2.75">
      <c r="A212" s="1"/>
      <c r="B212" s="20"/>
      <c r="C212" s="27"/>
      <c r="D212" s="27"/>
      <c r="E212" s="24"/>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2.75">
      <c r="A213" s="1"/>
      <c r="B213" s="20"/>
      <c r="C213" s="27"/>
      <c r="D213" s="27"/>
      <c r="E213" s="24"/>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2.75">
      <c r="A214" s="1"/>
      <c r="B214" s="20"/>
      <c r="C214" s="27"/>
      <c r="D214" s="27"/>
      <c r="E214" s="24"/>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2.75">
      <c r="A215" s="1"/>
      <c r="B215" s="20"/>
      <c r="C215" s="27"/>
      <c r="D215" s="27"/>
      <c r="E215" s="24"/>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2.75">
      <c r="A216" s="1"/>
      <c r="B216" s="20"/>
      <c r="C216" s="27"/>
      <c r="D216" s="27"/>
      <c r="E216" s="24"/>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2.75">
      <c r="A217" s="1"/>
      <c r="B217" s="20"/>
      <c r="C217" s="27"/>
      <c r="D217" s="27"/>
      <c r="E217" s="24"/>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2.75">
      <c r="A218" s="1"/>
      <c r="B218" s="20"/>
      <c r="C218" s="27"/>
      <c r="D218" s="27"/>
      <c r="E218" s="24"/>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2.75">
      <c r="A219" s="1"/>
      <c r="B219" s="20"/>
      <c r="C219" s="27"/>
      <c r="D219" s="27"/>
      <c r="E219" s="24"/>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2.75">
      <c r="A220" s="1"/>
      <c r="B220" s="20"/>
      <c r="C220" s="27"/>
      <c r="D220" s="27"/>
      <c r="E220" s="24"/>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2.75">
      <c r="A221" s="1"/>
      <c r="B221" s="20"/>
      <c r="C221" s="27"/>
      <c r="D221" s="27"/>
      <c r="E221" s="24"/>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2.75">
      <c r="A222" s="1"/>
      <c r="B222" s="20"/>
      <c r="C222" s="27"/>
      <c r="D222" s="27"/>
      <c r="E222" s="24"/>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2.75">
      <c r="A223" s="1"/>
      <c r="B223" s="20"/>
      <c r="C223" s="27"/>
      <c r="D223" s="27"/>
      <c r="E223" s="24"/>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2.75">
      <c r="A224" s="1"/>
      <c r="B224" s="20"/>
      <c r="C224" s="27"/>
      <c r="D224" s="27"/>
      <c r="E224" s="24"/>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2.75">
      <c r="A225" s="1"/>
      <c r="B225" s="20"/>
      <c r="C225" s="27"/>
      <c r="D225" s="27"/>
      <c r="E225" s="24"/>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2.75">
      <c r="A226" s="1"/>
      <c r="B226" s="20"/>
      <c r="C226" s="27"/>
      <c r="D226" s="27"/>
      <c r="E226" s="24"/>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2.75">
      <c r="A227" s="1"/>
      <c r="B227" s="20"/>
      <c r="C227" s="27"/>
      <c r="D227" s="27"/>
      <c r="E227" s="24"/>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2.75">
      <c r="A228" s="1"/>
      <c r="B228" s="20"/>
      <c r="C228" s="27"/>
      <c r="D228" s="27"/>
      <c r="E228" s="24"/>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2.75">
      <c r="A229" s="1"/>
      <c r="B229" s="20"/>
      <c r="C229" s="27"/>
      <c r="D229" s="27"/>
      <c r="E229" s="24"/>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2.75">
      <c r="A230" s="1"/>
      <c r="B230" s="20"/>
      <c r="C230" s="27"/>
      <c r="D230" s="27"/>
      <c r="E230" s="24"/>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2.75">
      <c r="A231" s="1"/>
      <c r="B231" s="20"/>
      <c r="C231" s="27"/>
      <c r="D231" s="27"/>
      <c r="E231" s="24"/>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2.75">
      <c r="A232" s="1"/>
      <c r="B232" s="20"/>
      <c r="C232" s="27"/>
      <c r="D232" s="27"/>
      <c r="E232" s="24"/>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2.75">
      <c r="A233" s="1"/>
      <c r="B233" s="20"/>
      <c r="C233" s="27"/>
      <c r="D233" s="27"/>
      <c r="E233" s="24"/>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2.75">
      <c r="A234" s="1"/>
      <c r="B234" s="20"/>
      <c r="C234" s="27"/>
      <c r="D234" s="27"/>
      <c r="E234" s="24"/>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2.75">
      <c r="A235" s="1"/>
      <c r="B235" s="20"/>
      <c r="C235" s="27"/>
      <c r="D235" s="27"/>
      <c r="E235" s="24"/>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2.75">
      <c r="A236" s="1"/>
      <c r="B236" s="20"/>
      <c r="C236" s="27"/>
      <c r="D236" s="27"/>
      <c r="E236" s="24"/>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2.75">
      <c r="A237" s="1"/>
      <c r="B237" s="20"/>
      <c r="C237" s="27"/>
      <c r="D237" s="27"/>
      <c r="E237" s="24"/>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2.75">
      <c r="A238" s="1"/>
      <c r="B238" s="20"/>
      <c r="C238" s="27"/>
      <c r="D238" s="27"/>
      <c r="E238" s="24"/>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2.75">
      <c r="A239" s="1"/>
      <c r="B239" s="20"/>
      <c r="C239" s="27"/>
      <c r="D239" s="27"/>
      <c r="E239" s="24"/>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2.75">
      <c r="A240" s="1"/>
      <c r="B240" s="20"/>
      <c r="C240" s="27"/>
      <c r="D240" s="27"/>
      <c r="E240" s="24"/>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2.75">
      <c r="A241" s="1"/>
      <c r="B241" s="20"/>
      <c r="C241" s="27"/>
      <c r="D241" s="27"/>
      <c r="E241" s="24"/>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2.75">
      <c r="A242" s="1"/>
      <c r="B242" s="20"/>
      <c r="C242" s="27"/>
      <c r="D242" s="27"/>
      <c r="E242" s="24"/>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2.75">
      <c r="A243" s="1"/>
      <c r="B243" s="20"/>
      <c r="C243" s="27"/>
      <c r="D243" s="27"/>
      <c r="E243" s="24"/>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2.75">
      <c r="A244" s="1"/>
      <c r="B244" s="20"/>
      <c r="C244" s="27"/>
      <c r="D244" s="27"/>
      <c r="E244" s="24"/>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2.75">
      <c r="A245" s="1"/>
      <c r="B245" s="20"/>
      <c r="C245" s="27"/>
      <c r="D245" s="27"/>
      <c r="E245" s="24"/>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2.75">
      <c r="A246" s="1"/>
      <c r="B246" s="20"/>
      <c r="C246" s="27"/>
      <c r="D246" s="27"/>
      <c r="E246" s="24"/>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2.75">
      <c r="A247" s="1"/>
      <c r="B247" s="20"/>
      <c r="C247" s="27"/>
      <c r="D247" s="27"/>
      <c r="E247" s="24"/>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2.75">
      <c r="A248" s="1"/>
      <c r="B248" s="20"/>
      <c r="C248" s="27"/>
      <c r="D248" s="27"/>
      <c r="E248" s="24"/>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2.75">
      <c r="A249" s="1"/>
      <c r="B249" s="20"/>
      <c r="C249" s="27"/>
      <c r="D249" s="27"/>
      <c r="E249" s="24"/>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2.75">
      <c r="A250" s="1"/>
      <c r="B250" s="20"/>
      <c r="C250" s="27"/>
      <c r="D250" s="27"/>
      <c r="E250" s="24"/>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2.75">
      <c r="A251" s="1"/>
      <c r="B251" s="20"/>
      <c r="C251" s="27"/>
      <c r="D251" s="27"/>
      <c r="E251" s="24"/>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2.75">
      <c r="A252" s="1"/>
      <c r="B252" s="20"/>
      <c r="C252" s="27"/>
      <c r="D252" s="27"/>
      <c r="E252" s="24"/>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2.75">
      <c r="A253" s="1"/>
      <c r="B253" s="20"/>
      <c r="C253" s="27"/>
      <c r="D253" s="27"/>
      <c r="E253" s="24"/>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2.75">
      <c r="A254" s="1"/>
      <c r="B254" s="20"/>
      <c r="C254" s="27"/>
      <c r="D254" s="27"/>
      <c r="E254" s="24"/>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2.75">
      <c r="A255" s="1"/>
      <c r="B255" s="20"/>
      <c r="C255" s="27"/>
      <c r="D255" s="27"/>
      <c r="E255" s="24"/>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2.75">
      <c r="A256" s="1"/>
      <c r="B256" s="20"/>
      <c r="C256" s="27"/>
      <c r="D256" s="27"/>
      <c r="E256" s="24"/>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2.75">
      <c r="A257" s="1"/>
      <c r="B257" s="20"/>
      <c r="C257" s="27"/>
      <c r="D257" s="27"/>
      <c r="E257" s="24"/>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2.75">
      <c r="A258" s="1"/>
      <c r="B258" s="20"/>
      <c r="C258" s="27"/>
      <c r="D258" s="27"/>
      <c r="E258" s="24"/>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2.75">
      <c r="A259" s="1"/>
      <c r="B259" s="20"/>
      <c r="C259" s="27"/>
      <c r="D259" s="27"/>
      <c r="E259" s="24"/>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2.75">
      <c r="A260" s="1"/>
      <c r="B260" s="20"/>
      <c r="C260" s="27"/>
      <c r="D260" s="27"/>
      <c r="E260" s="24"/>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2.75">
      <c r="A261" s="1"/>
      <c r="B261" s="20"/>
      <c r="C261" s="27"/>
      <c r="D261" s="27"/>
      <c r="E261" s="24"/>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2.75">
      <c r="A262" s="1"/>
      <c r="B262" s="20"/>
      <c r="C262" s="27"/>
      <c r="D262" s="27"/>
      <c r="E262" s="24"/>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2.75">
      <c r="A263" s="1"/>
      <c r="B263" s="20"/>
      <c r="C263" s="27"/>
      <c r="D263" s="27"/>
      <c r="E263" s="24"/>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2.75">
      <c r="A264" s="1"/>
      <c r="B264" s="20"/>
      <c r="C264" s="27"/>
      <c r="D264" s="27"/>
      <c r="E264" s="24"/>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2.75">
      <c r="A265" s="1"/>
      <c r="B265" s="20"/>
      <c r="C265" s="27"/>
      <c r="D265" s="27"/>
      <c r="E265" s="24"/>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2.75">
      <c r="A266" s="1"/>
      <c r="B266" s="20"/>
      <c r="C266" s="27"/>
      <c r="D266" s="27"/>
      <c r="E266" s="24"/>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2.75">
      <c r="A267" s="1"/>
      <c r="B267" s="20"/>
      <c r="C267" s="27"/>
      <c r="D267" s="27"/>
      <c r="E267" s="24"/>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2.75">
      <c r="A268" s="1"/>
      <c r="B268" s="20"/>
      <c r="C268" s="27"/>
      <c r="D268" s="27"/>
      <c r="E268" s="24"/>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2.75">
      <c r="A269" s="1"/>
      <c r="B269" s="20"/>
      <c r="C269" s="27"/>
      <c r="D269" s="27"/>
      <c r="E269" s="24"/>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2.75">
      <c r="A270" s="1"/>
      <c r="B270" s="20"/>
      <c r="C270" s="27"/>
      <c r="D270" s="27"/>
      <c r="E270" s="24"/>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2.75">
      <c r="A271" s="1"/>
      <c r="B271" s="20"/>
      <c r="C271" s="27"/>
      <c r="D271" s="27"/>
      <c r="E271" s="24"/>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2.75">
      <c r="A272" s="1"/>
      <c r="B272" s="20"/>
      <c r="C272" s="27"/>
      <c r="D272" s="27"/>
      <c r="E272" s="24"/>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2.75">
      <c r="A273" s="1"/>
      <c r="B273" s="20"/>
      <c r="C273" s="27"/>
      <c r="D273" s="27"/>
      <c r="E273" s="24"/>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2.75">
      <c r="A274" s="1"/>
      <c r="B274" s="20"/>
      <c r="C274" s="27"/>
      <c r="D274" s="27"/>
      <c r="E274" s="24"/>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2.75">
      <c r="A275" s="1"/>
      <c r="B275" s="20"/>
      <c r="C275" s="27"/>
      <c r="D275" s="27"/>
      <c r="E275" s="24"/>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2.75">
      <c r="A276" s="1"/>
      <c r="B276" s="20"/>
      <c r="C276" s="27"/>
      <c r="D276" s="27"/>
      <c r="E276" s="24"/>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2.75">
      <c r="A277" s="1"/>
      <c r="B277" s="20"/>
      <c r="C277" s="27"/>
      <c r="D277" s="27"/>
      <c r="E277" s="24"/>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2.75">
      <c r="A278" s="1"/>
      <c r="B278" s="20"/>
      <c r="C278" s="27"/>
      <c r="D278" s="27"/>
      <c r="E278" s="24"/>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2.75">
      <c r="A279" s="1"/>
      <c r="B279" s="20"/>
      <c r="C279" s="27"/>
      <c r="D279" s="27"/>
      <c r="E279" s="24"/>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2.75">
      <c r="A280" s="1"/>
      <c r="B280" s="20"/>
      <c r="C280" s="27"/>
      <c r="D280" s="27"/>
      <c r="E280" s="24"/>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2.75">
      <c r="A281" s="1"/>
      <c r="B281" s="20"/>
      <c r="C281" s="27"/>
      <c r="D281" s="27"/>
      <c r="E281" s="24"/>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2.75">
      <c r="A282" s="1"/>
      <c r="B282" s="20"/>
      <c r="C282" s="27"/>
      <c r="D282" s="27"/>
      <c r="E282" s="24"/>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2.75">
      <c r="A283" s="1"/>
      <c r="B283" s="20"/>
      <c r="C283" s="27"/>
      <c r="D283" s="27"/>
      <c r="E283" s="24"/>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2.75">
      <c r="A284" s="1"/>
      <c r="B284" s="20"/>
      <c r="C284" s="27"/>
      <c r="D284" s="27"/>
      <c r="E284" s="24"/>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2.75">
      <c r="A285" s="1"/>
      <c r="B285" s="20"/>
      <c r="C285" s="27"/>
      <c r="D285" s="27"/>
      <c r="E285" s="24"/>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2.75">
      <c r="A286" s="1"/>
      <c r="B286" s="20"/>
      <c r="C286" s="27"/>
      <c r="D286" s="27"/>
      <c r="E286" s="24"/>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2.75">
      <c r="A287" s="1"/>
      <c r="B287" s="20"/>
      <c r="C287" s="27"/>
      <c r="D287" s="27"/>
      <c r="E287" s="24"/>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2.75">
      <c r="A288" s="1"/>
      <c r="B288" s="20"/>
      <c r="C288" s="27"/>
      <c r="D288" s="27"/>
      <c r="E288" s="24"/>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2.75">
      <c r="A289" s="1"/>
      <c r="B289" s="20"/>
      <c r="C289" s="27"/>
      <c r="D289" s="27"/>
      <c r="E289" s="24"/>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2.75">
      <c r="A290" s="1"/>
      <c r="B290" s="20"/>
      <c r="C290" s="27"/>
      <c r="D290" s="27"/>
      <c r="E290" s="24"/>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2.75">
      <c r="A291" s="1"/>
      <c r="B291" s="20"/>
      <c r="C291" s="27"/>
      <c r="D291" s="27"/>
      <c r="E291" s="24"/>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2.75">
      <c r="A292" s="1"/>
      <c r="B292" s="20"/>
      <c r="C292" s="27"/>
      <c r="D292" s="27"/>
      <c r="E292" s="24"/>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2.75">
      <c r="A293" s="1"/>
      <c r="B293" s="20"/>
      <c r="C293" s="27"/>
      <c r="D293" s="27"/>
      <c r="E293" s="24"/>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2.75">
      <c r="A294" s="1"/>
      <c r="B294" s="20"/>
      <c r="C294" s="27"/>
      <c r="D294" s="27"/>
      <c r="E294" s="24"/>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2.75">
      <c r="A295" s="1"/>
      <c r="B295" s="20"/>
      <c r="C295" s="27"/>
      <c r="D295" s="27"/>
      <c r="E295" s="24"/>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2.75">
      <c r="A296" s="1"/>
      <c r="B296" s="20"/>
      <c r="C296" s="27"/>
      <c r="D296" s="27"/>
      <c r="E296" s="24"/>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2.75">
      <c r="A297" s="1"/>
      <c r="B297" s="20"/>
      <c r="C297" s="27"/>
      <c r="D297" s="27"/>
      <c r="E297" s="24"/>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2.75">
      <c r="A298" s="1"/>
      <c r="B298" s="20"/>
      <c r="C298" s="27"/>
      <c r="D298" s="27"/>
      <c r="E298" s="24"/>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2.75">
      <c r="A299" s="1"/>
      <c r="B299" s="20"/>
      <c r="C299" s="27"/>
      <c r="D299" s="27"/>
      <c r="E299" s="24"/>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2.75">
      <c r="A300" s="1"/>
      <c r="B300" s="20"/>
      <c r="C300" s="27"/>
      <c r="D300" s="27"/>
      <c r="E300" s="24"/>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ht="12.75">
      <c r="A301" s="1"/>
      <c r="B301" s="20"/>
      <c r="C301" s="27"/>
      <c r="D301" s="27"/>
      <c r="E301" s="24"/>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ht="12.75">
      <c r="A302" s="1"/>
      <c r="B302" s="20"/>
      <c r="C302" s="27"/>
      <c r="D302" s="27"/>
      <c r="E302" s="24"/>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ht="12.75">
      <c r="A303" s="1"/>
      <c r="B303" s="20"/>
      <c r="C303" s="27"/>
      <c r="D303" s="27"/>
      <c r="E303" s="24"/>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1:38" ht="12.75">
      <c r="A304" s="1"/>
      <c r="B304" s="20"/>
      <c r="C304" s="27"/>
      <c r="D304" s="27"/>
      <c r="E304" s="24"/>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1:38" ht="12.75">
      <c r="A305" s="1"/>
      <c r="B305" s="20"/>
      <c r="C305" s="27"/>
      <c r="D305" s="27"/>
      <c r="E305" s="24"/>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1:38" ht="12.75">
      <c r="A306" s="1"/>
      <c r="B306" s="20"/>
      <c r="C306" s="27"/>
      <c r="D306" s="27"/>
      <c r="E306" s="24"/>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1:38" ht="12.75">
      <c r="A307" s="1"/>
      <c r="B307" s="20"/>
      <c r="C307" s="27"/>
      <c r="D307" s="27"/>
      <c r="E307" s="24"/>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1:38" ht="12.75">
      <c r="A308" s="1"/>
      <c r="B308" s="20"/>
      <c r="C308" s="27"/>
      <c r="D308" s="27"/>
      <c r="E308" s="24"/>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1:38" ht="12.75">
      <c r="A309" s="1"/>
      <c r="B309" s="20"/>
      <c r="C309" s="27"/>
      <c r="D309" s="27"/>
      <c r="E309" s="24"/>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1:38" ht="12.75">
      <c r="A310" s="1"/>
      <c r="B310" s="20"/>
      <c r="C310" s="27"/>
      <c r="D310" s="27"/>
      <c r="E310" s="24"/>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1:38" ht="12.75">
      <c r="A311" s="1"/>
      <c r="B311" s="20"/>
      <c r="C311" s="27"/>
      <c r="D311" s="27"/>
      <c r="E311" s="24"/>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1:38" ht="12.75">
      <c r="A312" s="1"/>
      <c r="B312" s="20"/>
      <c r="C312" s="27"/>
      <c r="D312" s="27"/>
      <c r="E312" s="24"/>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1:38" ht="12.75">
      <c r="A313" s="1"/>
      <c r="B313" s="20"/>
      <c r="C313" s="27"/>
      <c r="D313" s="27"/>
      <c r="E313" s="24"/>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1:38" ht="12.75">
      <c r="A314" s="1"/>
      <c r="B314" s="20"/>
      <c r="C314" s="27"/>
      <c r="D314" s="27"/>
      <c r="E314" s="24"/>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1:38" ht="12.75">
      <c r="A315" s="1"/>
      <c r="B315" s="20"/>
      <c r="C315" s="27"/>
      <c r="D315" s="27"/>
      <c r="E315" s="24"/>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1:38" ht="12.75">
      <c r="A316" s="1"/>
      <c r="B316" s="20"/>
      <c r="C316" s="27"/>
      <c r="D316" s="27"/>
      <c r="E316" s="24"/>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1:38" ht="12.75">
      <c r="A317" s="1"/>
      <c r="B317" s="20"/>
      <c r="C317" s="27"/>
      <c r="D317" s="27"/>
      <c r="E317" s="24"/>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1:38" ht="12.75">
      <c r="A318" s="1"/>
      <c r="B318" s="20"/>
      <c r="C318" s="27"/>
      <c r="D318" s="27"/>
      <c r="E318" s="24"/>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1:38" ht="12.75">
      <c r="A319" s="1"/>
      <c r="B319" s="20"/>
      <c r="C319" s="27"/>
      <c r="D319" s="27"/>
      <c r="E319" s="24"/>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1:38" ht="12.75">
      <c r="A320" s="1"/>
      <c r="B320" s="20"/>
      <c r="C320" s="27"/>
      <c r="D320" s="27"/>
      <c r="E320" s="24"/>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1:38" ht="12.75">
      <c r="A321" s="1"/>
      <c r="B321" s="20"/>
      <c r="C321" s="27"/>
      <c r="D321" s="27"/>
      <c r="E321" s="24"/>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1:38" ht="12.75">
      <c r="A322" s="1"/>
      <c r="B322" s="20"/>
      <c r="C322" s="27"/>
      <c r="D322" s="27"/>
      <c r="E322" s="24"/>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1:38" ht="12.75">
      <c r="A323" s="1"/>
      <c r="B323" s="20"/>
      <c r="C323" s="27"/>
      <c r="D323" s="27"/>
      <c r="E323" s="24"/>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1:38" ht="12.75">
      <c r="A324" s="1"/>
      <c r="B324" s="20"/>
      <c r="C324" s="27"/>
      <c r="D324" s="27"/>
      <c r="E324" s="24"/>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1:38" ht="12.75">
      <c r="A325" s="1"/>
      <c r="B325" s="20"/>
      <c r="C325" s="27"/>
      <c r="D325" s="27"/>
      <c r="E325" s="24"/>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1:38" ht="12.75">
      <c r="A326" s="1"/>
      <c r="B326" s="20"/>
      <c r="C326" s="27"/>
      <c r="D326" s="27"/>
      <c r="E326" s="24"/>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1:38" ht="12.75">
      <c r="A327" s="1"/>
      <c r="B327" s="20"/>
      <c r="C327" s="27"/>
      <c r="D327" s="27"/>
      <c r="E327" s="24"/>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1:38" ht="12.75">
      <c r="A328" s="1"/>
      <c r="B328" s="20"/>
      <c r="C328" s="27"/>
      <c r="D328" s="27"/>
      <c r="E328" s="24"/>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1:38" ht="12.75">
      <c r="A329" s="1"/>
      <c r="B329" s="20"/>
      <c r="C329" s="27"/>
      <c r="D329" s="27"/>
      <c r="E329" s="24"/>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1:38" ht="12.75">
      <c r="A330" s="1"/>
      <c r="B330" s="20"/>
      <c r="C330" s="27"/>
      <c r="D330" s="27"/>
      <c r="E330" s="24"/>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1:38" ht="12.75">
      <c r="A331" s="1"/>
      <c r="B331" s="20"/>
      <c r="C331" s="27"/>
      <c r="D331" s="27"/>
      <c r="E331" s="24"/>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1:38" ht="12.75">
      <c r="A332" s="1"/>
      <c r="B332" s="20"/>
      <c r="C332" s="27"/>
      <c r="D332" s="27"/>
      <c r="E332" s="24"/>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1:38" ht="12.75">
      <c r="A333" s="1"/>
      <c r="B333" s="20"/>
      <c r="C333" s="27"/>
      <c r="D333" s="27"/>
      <c r="E333" s="24"/>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1:38" ht="12.75">
      <c r="A334" s="1"/>
      <c r="B334" s="20"/>
      <c r="C334" s="27"/>
      <c r="D334" s="27"/>
      <c r="E334" s="24"/>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1:38" ht="12.75">
      <c r="A335" s="1"/>
      <c r="B335" s="20"/>
      <c r="C335" s="27"/>
      <c r="D335" s="27"/>
      <c r="E335" s="24"/>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1:38" ht="12.75">
      <c r="A336" s="1"/>
      <c r="B336" s="20"/>
      <c r="C336" s="27"/>
      <c r="D336" s="27"/>
      <c r="E336" s="24"/>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1:38" ht="12.75">
      <c r="A337" s="1"/>
      <c r="B337" s="20"/>
      <c r="C337" s="27"/>
      <c r="D337" s="27"/>
      <c r="E337" s="24"/>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1:38" ht="12.75">
      <c r="A338" s="1"/>
      <c r="B338" s="20"/>
      <c r="C338" s="27"/>
      <c r="D338" s="27"/>
      <c r="E338" s="24"/>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1:38" ht="12.75">
      <c r="A339" s="1"/>
      <c r="B339" s="20"/>
      <c r="C339" s="27"/>
      <c r="D339" s="27"/>
      <c r="E339" s="24"/>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1:38" ht="12.75">
      <c r="A340" s="1"/>
      <c r="B340" s="20"/>
      <c r="C340" s="27"/>
      <c r="D340" s="27"/>
      <c r="E340" s="24"/>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1:38" ht="12.75">
      <c r="A341" s="1"/>
      <c r="B341" s="20"/>
      <c r="C341" s="27"/>
      <c r="D341" s="27"/>
      <c r="E341" s="24"/>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1:38" ht="12.75">
      <c r="A342" s="1"/>
      <c r="B342" s="20"/>
      <c r="C342" s="27"/>
      <c r="D342" s="27"/>
      <c r="E342" s="24"/>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1:38" ht="12.75">
      <c r="A343" s="1"/>
      <c r="B343" s="20"/>
      <c r="C343" s="27"/>
      <c r="D343" s="27"/>
      <c r="E343" s="24"/>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1:38" ht="12.75">
      <c r="A344" s="1"/>
      <c r="B344" s="20"/>
      <c r="C344" s="27"/>
      <c r="D344" s="27"/>
      <c r="E344" s="24"/>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1:38" ht="12.75">
      <c r="A345" s="1"/>
      <c r="B345" s="20"/>
      <c r="C345" s="27"/>
      <c r="D345" s="27"/>
      <c r="E345" s="24"/>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1:38" ht="12.75">
      <c r="A346" s="1"/>
      <c r="B346" s="20"/>
      <c r="C346" s="27"/>
      <c r="D346" s="27"/>
      <c r="E346" s="24"/>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1:38" ht="12.75">
      <c r="A347" s="1"/>
      <c r="B347" s="20"/>
      <c r="C347" s="27"/>
      <c r="D347" s="27"/>
      <c r="E347" s="24"/>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1:38" ht="12.75">
      <c r="A348" s="1"/>
      <c r="B348" s="20"/>
      <c r="C348" s="27"/>
      <c r="D348" s="27"/>
      <c r="E348" s="24"/>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1:38" ht="12.75">
      <c r="A349" s="1"/>
      <c r="B349" s="20"/>
      <c r="C349" s="27"/>
      <c r="D349" s="27"/>
      <c r="E349" s="24"/>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1:38" ht="12.75">
      <c r="A350" s="1"/>
      <c r="B350" s="20"/>
      <c r="C350" s="27"/>
      <c r="D350" s="27"/>
      <c r="E350" s="24"/>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1:38" ht="12.75">
      <c r="A351" s="1"/>
      <c r="B351" s="20"/>
      <c r="C351" s="27"/>
      <c r="D351" s="27"/>
      <c r="E351" s="24"/>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1:38" ht="12.75">
      <c r="A352" s="1"/>
      <c r="B352" s="20"/>
      <c r="C352" s="27"/>
      <c r="D352" s="27"/>
      <c r="E352" s="24"/>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1:38" ht="12.75">
      <c r="A353" s="1"/>
      <c r="B353" s="20"/>
      <c r="C353" s="27"/>
      <c r="D353" s="27"/>
      <c r="E353" s="24"/>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1:38" ht="12.75">
      <c r="A354" s="1"/>
      <c r="B354" s="20"/>
      <c r="C354" s="27"/>
      <c r="D354" s="27"/>
      <c r="E354" s="24"/>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1:38" ht="12.75">
      <c r="A355" s="1"/>
      <c r="B355" s="20"/>
      <c r="C355" s="27"/>
      <c r="D355" s="27"/>
      <c r="E355" s="24"/>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1:38" ht="12.75">
      <c r="A356" s="1"/>
      <c r="B356" s="20"/>
      <c r="C356" s="27"/>
      <c r="D356" s="27"/>
      <c r="E356" s="24"/>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1:38" ht="12.75">
      <c r="A357" s="1"/>
      <c r="B357" s="20"/>
      <c r="C357" s="27"/>
      <c r="D357" s="27"/>
      <c r="E357" s="24"/>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1:38" ht="12.75">
      <c r="A358" s="1"/>
      <c r="B358" s="20"/>
      <c r="C358" s="27"/>
      <c r="D358" s="27"/>
      <c r="E358" s="24"/>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1:38" ht="12.75">
      <c r="A359" s="1"/>
      <c r="B359" s="20"/>
      <c r="C359" s="27"/>
      <c r="D359" s="27"/>
      <c r="E359" s="24"/>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1:38" ht="12.75">
      <c r="A360" s="1"/>
      <c r="B360" s="20"/>
      <c r="C360" s="27"/>
      <c r="D360" s="27"/>
      <c r="E360" s="24"/>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1:38" ht="12.75">
      <c r="A361" s="1"/>
      <c r="B361" s="20"/>
      <c r="C361" s="27"/>
      <c r="D361" s="27"/>
      <c r="E361" s="24"/>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1:38" ht="12.75">
      <c r="A362" s="1"/>
      <c r="B362" s="20"/>
      <c r="C362" s="27"/>
      <c r="D362" s="27"/>
      <c r="E362" s="24"/>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1:38" ht="12.75">
      <c r="A363" s="1"/>
      <c r="B363" s="20"/>
      <c r="C363" s="27"/>
      <c r="D363" s="27"/>
      <c r="E363" s="24"/>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1:38" ht="12.75">
      <c r="A364" s="1"/>
      <c r="B364" s="20"/>
      <c r="C364" s="27"/>
      <c r="D364" s="27"/>
      <c r="E364" s="24"/>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1:38" ht="12.75">
      <c r="A365" s="1"/>
      <c r="B365" s="20"/>
      <c r="C365" s="27"/>
      <c r="D365" s="27"/>
      <c r="E365" s="24"/>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1:38" ht="12.75">
      <c r="A366" s="1"/>
      <c r="B366" s="20"/>
      <c r="C366" s="27"/>
      <c r="D366" s="27"/>
      <c r="E366" s="24"/>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1:38" ht="12.75">
      <c r="A367" s="1"/>
      <c r="B367" s="20"/>
      <c r="C367" s="27"/>
      <c r="D367" s="27"/>
      <c r="E367" s="24"/>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1:38" ht="12.75">
      <c r="A368" s="1"/>
      <c r="B368" s="20"/>
      <c r="C368" s="27"/>
      <c r="D368" s="27"/>
      <c r="E368" s="24"/>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1:38" ht="12.75">
      <c r="A369" s="1"/>
      <c r="B369" s="20"/>
      <c r="C369" s="27"/>
      <c r="D369" s="27"/>
      <c r="E369" s="24"/>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1:38" ht="12.75">
      <c r="A370" s="1"/>
      <c r="B370" s="20"/>
      <c r="C370" s="27"/>
      <c r="D370" s="27"/>
      <c r="E370" s="24"/>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1:38" ht="12.75">
      <c r="A371" s="1"/>
      <c r="B371" s="20"/>
      <c r="C371" s="27"/>
      <c r="D371" s="27"/>
      <c r="E371" s="24"/>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1:38" ht="12.75">
      <c r="A372" s="1"/>
      <c r="B372" s="20"/>
      <c r="C372" s="27"/>
      <c r="D372" s="27"/>
      <c r="E372" s="24"/>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1:38" ht="12.75">
      <c r="A373" s="1"/>
      <c r="B373" s="20"/>
      <c r="C373" s="27"/>
      <c r="D373" s="27"/>
      <c r="E373" s="24"/>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1:38" ht="12.75">
      <c r="A374" s="1"/>
      <c r="B374" s="20"/>
      <c r="C374" s="27"/>
      <c r="D374" s="27"/>
      <c r="E374" s="24"/>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1:38" ht="12.75">
      <c r="A375" s="1"/>
      <c r="B375" s="20"/>
      <c r="C375" s="27"/>
      <c r="D375" s="27"/>
      <c r="E375" s="24"/>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1:38" ht="12.75">
      <c r="A376" s="1"/>
      <c r="B376" s="20"/>
      <c r="C376" s="27"/>
      <c r="D376" s="27"/>
      <c r="E376" s="24"/>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1:38" ht="12.75">
      <c r="A377" s="1"/>
      <c r="B377" s="20"/>
      <c r="C377" s="27"/>
      <c r="D377" s="27"/>
      <c r="E377" s="24"/>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1:38" ht="12.75">
      <c r="A378" s="1"/>
      <c r="B378" s="20"/>
      <c r="C378" s="27"/>
      <c r="D378" s="27"/>
      <c r="E378" s="24"/>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1:38" ht="12.75">
      <c r="A379" s="1"/>
      <c r="B379" s="20"/>
      <c r="C379" s="27"/>
      <c r="D379" s="27"/>
      <c r="E379" s="24"/>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1:38" ht="12.75">
      <c r="A380" s="1"/>
      <c r="B380" s="20"/>
      <c r="C380" s="27"/>
      <c r="D380" s="27"/>
      <c r="E380" s="24"/>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1:38" ht="12.75">
      <c r="A381" s="1"/>
      <c r="B381" s="20"/>
      <c r="C381" s="27"/>
      <c r="D381" s="27"/>
      <c r="E381" s="24"/>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1:38" ht="12.75">
      <c r="A382" s="1"/>
      <c r="B382" s="20"/>
      <c r="C382" s="27"/>
      <c r="D382" s="27"/>
      <c r="E382" s="24"/>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1:38" ht="12.75">
      <c r="A383" s="1"/>
      <c r="B383" s="20"/>
      <c r="C383" s="27"/>
      <c r="D383" s="27"/>
      <c r="E383" s="24"/>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1:38" ht="12.75">
      <c r="A384" s="1"/>
      <c r="B384" s="20"/>
      <c r="C384" s="27"/>
      <c r="D384" s="27"/>
      <c r="E384" s="24"/>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1:38" ht="12.75">
      <c r="A385" s="1"/>
      <c r="B385" s="20"/>
      <c r="C385" s="27"/>
      <c r="D385" s="27"/>
      <c r="E385" s="24"/>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1:38" ht="12.75">
      <c r="A386" s="1"/>
      <c r="B386" s="20"/>
      <c r="C386" s="27"/>
      <c r="D386" s="27"/>
      <c r="E386" s="24"/>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1:38" ht="12.75">
      <c r="A387" s="1"/>
      <c r="B387" s="20"/>
      <c r="C387" s="27"/>
      <c r="D387" s="27"/>
      <c r="E387" s="24"/>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1:38" ht="12.75">
      <c r="A388" s="1"/>
      <c r="B388" s="20"/>
      <c r="C388" s="27"/>
      <c r="D388" s="27"/>
      <c r="E388" s="24"/>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1:38" ht="12.75">
      <c r="A389" s="1"/>
      <c r="B389" s="20"/>
      <c r="C389" s="27"/>
      <c r="D389" s="27"/>
      <c r="E389" s="24"/>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1:38" ht="12.75">
      <c r="A390" s="1"/>
      <c r="B390" s="20"/>
      <c r="C390" s="27"/>
      <c r="D390" s="27"/>
      <c r="E390" s="24"/>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1:38" ht="12.75">
      <c r="A391" s="1"/>
      <c r="B391" s="20"/>
      <c r="C391" s="27"/>
      <c r="D391" s="27"/>
      <c r="E391" s="24"/>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1:38" ht="12.75">
      <c r="A392" s="1"/>
      <c r="B392" s="20"/>
      <c r="C392" s="27"/>
      <c r="D392" s="27"/>
      <c r="E392" s="24"/>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1:38" ht="12.75">
      <c r="A393" s="1"/>
      <c r="B393" s="20"/>
      <c r="C393" s="27"/>
      <c r="D393" s="27"/>
      <c r="E393" s="24"/>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1:38" ht="12.75">
      <c r="A394" s="1"/>
      <c r="B394" s="20"/>
      <c r="C394" s="27"/>
      <c r="D394" s="27"/>
      <c r="E394" s="24"/>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1:38" ht="12.75">
      <c r="A395" s="1"/>
      <c r="B395" s="20"/>
      <c r="C395" s="27"/>
      <c r="D395" s="27"/>
      <c r="E395" s="24"/>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1:38" ht="12.75">
      <c r="A396" s="1"/>
      <c r="B396" s="20"/>
      <c r="C396" s="27"/>
      <c r="D396" s="27"/>
      <c r="E396" s="24"/>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1:38" ht="12.75">
      <c r="A397" s="1"/>
      <c r="B397" s="20"/>
      <c r="C397" s="27"/>
      <c r="D397" s="27"/>
      <c r="E397" s="24"/>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1:38" ht="12.75">
      <c r="A398" s="1"/>
      <c r="B398" s="20"/>
      <c r="C398" s="27"/>
      <c r="D398" s="27"/>
      <c r="E398" s="24"/>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1:38" ht="12.75">
      <c r="A399" s="1"/>
      <c r="B399" s="20"/>
      <c r="C399" s="27"/>
      <c r="D399" s="27"/>
      <c r="E399" s="24"/>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1:38" ht="12.75">
      <c r="A400" s="1"/>
      <c r="B400" s="20"/>
      <c r="C400" s="27"/>
      <c r="D400" s="27"/>
      <c r="E400" s="24"/>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1:38" ht="12.75">
      <c r="A401" s="1"/>
      <c r="B401" s="20"/>
      <c r="C401" s="27"/>
      <c r="D401" s="27"/>
      <c r="E401" s="24"/>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1:38" ht="12.75">
      <c r="A402" s="1"/>
      <c r="B402" s="20"/>
      <c r="C402" s="27"/>
      <c r="D402" s="27"/>
      <c r="E402" s="24"/>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1:38" ht="12.75">
      <c r="A403" s="1"/>
      <c r="B403" s="20"/>
      <c r="C403" s="27"/>
      <c r="D403" s="27"/>
      <c r="E403" s="24"/>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1:38" ht="12.75">
      <c r="A404" s="1"/>
      <c r="B404" s="20"/>
      <c r="C404" s="27"/>
      <c r="D404" s="27"/>
      <c r="E404" s="24"/>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1:38" ht="12.75">
      <c r="A405" s="1"/>
      <c r="B405" s="20"/>
      <c r="C405" s="27"/>
      <c r="D405" s="27"/>
      <c r="E405" s="24"/>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1:38" ht="12.75">
      <c r="A406" s="1"/>
      <c r="B406" s="20"/>
      <c r="C406" s="27"/>
      <c r="D406" s="27"/>
      <c r="E406" s="24"/>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1:38" ht="12.75">
      <c r="A407" s="1"/>
      <c r="B407" s="20"/>
      <c r="C407" s="27"/>
      <c r="D407" s="27"/>
      <c r="E407" s="24"/>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1:38" ht="12.75">
      <c r="A408" s="1"/>
      <c r="B408" s="20"/>
      <c r="C408" s="27"/>
      <c r="D408" s="27"/>
      <c r="E408" s="24"/>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1:38" ht="12.75">
      <c r="A409" s="1"/>
      <c r="B409" s="20"/>
      <c r="C409" s="27"/>
      <c r="D409" s="27"/>
      <c r="E409" s="24"/>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1:38" ht="12.75">
      <c r="A410" s="1"/>
      <c r="B410" s="20"/>
      <c r="C410" s="27"/>
      <c r="D410" s="27"/>
      <c r="E410" s="24"/>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1:38" ht="12.75">
      <c r="A411" s="1"/>
      <c r="B411" s="20"/>
      <c r="C411" s="27"/>
      <c r="D411" s="27"/>
      <c r="E411" s="24"/>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1:38" ht="12.75">
      <c r="A412" s="1"/>
      <c r="B412" s="20"/>
      <c r="C412" s="27"/>
      <c r="D412" s="27"/>
      <c r="E412" s="24"/>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1:38" ht="12.75">
      <c r="A413" s="1"/>
      <c r="B413" s="20"/>
      <c r="C413" s="27"/>
      <c r="D413" s="27"/>
      <c r="E413" s="24"/>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1:38" ht="12.75">
      <c r="A414" s="1"/>
      <c r="B414" s="20"/>
      <c r="C414" s="27"/>
      <c r="D414" s="27"/>
      <c r="E414" s="24"/>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1:38" ht="12.75">
      <c r="A415" s="1"/>
      <c r="B415" s="20"/>
      <c r="C415" s="27"/>
      <c r="D415" s="27"/>
      <c r="E415" s="24"/>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1:38" ht="12.75">
      <c r="A416" s="1"/>
      <c r="B416" s="20"/>
      <c r="C416" s="27"/>
      <c r="D416" s="27"/>
      <c r="E416" s="24"/>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1:38" ht="12.75">
      <c r="A417" s="1"/>
      <c r="B417" s="20"/>
      <c r="C417" s="27"/>
      <c r="D417" s="27"/>
      <c r="E417" s="24"/>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1:38" ht="12.75">
      <c r="A418" s="1"/>
      <c r="B418" s="20"/>
      <c r="C418" s="27"/>
      <c r="D418" s="27"/>
      <c r="E418" s="24"/>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1:38" ht="12.75">
      <c r="A419" s="1"/>
      <c r="B419" s="20"/>
      <c r="C419" s="27"/>
      <c r="D419" s="27"/>
      <c r="E419" s="24"/>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1:38" ht="12.75">
      <c r="A420" s="1"/>
      <c r="B420" s="20"/>
      <c r="C420" s="27"/>
      <c r="D420" s="27"/>
      <c r="E420" s="24"/>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1:38" ht="12.75">
      <c r="A421" s="1"/>
      <c r="B421" s="20"/>
      <c r="C421" s="27"/>
      <c r="D421" s="27"/>
      <c r="E421" s="24"/>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1:38" ht="12.75">
      <c r="A422" s="1"/>
      <c r="B422" s="20"/>
      <c r="C422" s="27"/>
      <c r="D422" s="27"/>
      <c r="E422" s="24"/>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1:38" ht="12.75">
      <c r="A423" s="1"/>
      <c r="B423" s="20"/>
      <c r="C423" s="27"/>
      <c r="D423" s="27"/>
      <c r="E423" s="24"/>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1:38" ht="12.75">
      <c r="A424" s="1"/>
      <c r="B424" s="20"/>
      <c r="C424" s="27"/>
      <c r="D424" s="27"/>
      <c r="E424" s="24"/>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1:38" ht="12.75">
      <c r="A425" s="1"/>
      <c r="B425" s="20"/>
      <c r="C425" s="27"/>
      <c r="D425" s="27"/>
      <c r="E425" s="24"/>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1:38" ht="12.75">
      <c r="A426" s="1"/>
      <c r="B426" s="20"/>
      <c r="C426" s="27"/>
      <c r="D426" s="27"/>
      <c r="E426" s="24"/>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1:38" ht="12.75">
      <c r="A427" s="1"/>
      <c r="B427" s="20"/>
      <c r="C427" s="27"/>
      <c r="D427" s="27"/>
      <c r="E427" s="24"/>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1:38" ht="12.75">
      <c r="A428" s="1"/>
      <c r="B428" s="20"/>
      <c r="C428" s="27"/>
      <c r="D428" s="27"/>
      <c r="E428" s="24"/>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1:38" ht="12.75">
      <c r="A429" s="1"/>
      <c r="B429" s="20"/>
      <c r="C429" s="27"/>
      <c r="D429" s="27"/>
      <c r="E429" s="24"/>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1:38" ht="12.75">
      <c r="A430" s="1"/>
      <c r="B430" s="20"/>
      <c r="C430" s="27"/>
      <c r="D430" s="27"/>
      <c r="E430" s="24"/>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1:38" ht="12.75">
      <c r="A431" s="1"/>
      <c r="B431" s="20"/>
      <c r="C431" s="27"/>
      <c r="D431" s="27"/>
      <c r="E431" s="24"/>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1:38" ht="12.75">
      <c r="A432" s="1"/>
      <c r="B432" s="20"/>
      <c r="C432" s="27"/>
      <c r="D432" s="27"/>
      <c r="E432" s="24"/>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1:38" ht="12.75">
      <c r="A433" s="1"/>
      <c r="B433" s="20"/>
      <c r="C433" s="27"/>
      <c r="D433" s="27"/>
      <c r="E433" s="24"/>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1:38" ht="12.75">
      <c r="A434" s="1"/>
      <c r="B434" s="20"/>
      <c r="C434" s="27"/>
      <c r="D434" s="27"/>
      <c r="E434" s="24"/>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1:38" ht="12.75">
      <c r="A435" s="1"/>
      <c r="B435" s="20"/>
      <c r="C435" s="27"/>
      <c r="D435" s="27"/>
      <c r="E435" s="24"/>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1:38" ht="12.75">
      <c r="A436" s="1"/>
      <c r="B436" s="20"/>
      <c r="C436" s="27"/>
      <c r="D436" s="27"/>
      <c r="E436" s="24"/>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1:38" ht="12.75">
      <c r="A437" s="1"/>
      <c r="B437" s="20"/>
      <c r="C437" s="27"/>
      <c r="D437" s="27"/>
      <c r="E437" s="24"/>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1:38" ht="12.75">
      <c r="A438" s="1"/>
      <c r="B438" s="20"/>
      <c r="C438" s="27"/>
      <c r="D438" s="27"/>
      <c r="E438" s="24"/>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1:38" ht="12.75">
      <c r="A439" s="1"/>
      <c r="B439" s="20"/>
      <c r="C439" s="27"/>
      <c r="D439" s="27"/>
      <c r="E439" s="24"/>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1:38" ht="12.75">
      <c r="A440" s="1"/>
      <c r="B440" s="20"/>
      <c r="C440" s="27"/>
      <c r="D440" s="27"/>
      <c r="E440" s="24"/>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1:38" ht="12.75">
      <c r="A441" s="1"/>
      <c r="B441" s="20"/>
      <c r="C441" s="27"/>
      <c r="D441" s="27"/>
      <c r="E441" s="24"/>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1:38" ht="12.75">
      <c r="A442" s="1"/>
      <c r="B442" s="20"/>
      <c r="C442" s="27"/>
      <c r="D442" s="27"/>
      <c r="E442" s="24"/>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1:38" ht="12.75">
      <c r="A443" s="1"/>
      <c r="B443" s="20"/>
      <c r="C443" s="27"/>
      <c r="D443" s="27"/>
      <c r="E443" s="24"/>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1:38" ht="12.75">
      <c r="A444" s="1"/>
      <c r="B444" s="20"/>
      <c r="C444" s="27"/>
      <c r="D444" s="27"/>
      <c r="E444" s="24"/>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1:38" ht="12.75">
      <c r="A445" s="1"/>
      <c r="B445" s="20"/>
      <c r="C445" s="27"/>
      <c r="D445" s="27"/>
      <c r="E445" s="24"/>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1:38" ht="12.75">
      <c r="A446" s="1"/>
      <c r="B446" s="20"/>
      <c r="C446" s="27"/>
      <c r="D446" s="27"/>
      <c r="E446" s="24"/>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1:38" ht="12.75">
      <c r="A447" s="1"/>
      <c r="B447" s="20"/>
      <c r="C447" s="27"/>
      <c r="D447" s="27"/>
      <c r="E447" s="24"/>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1:38" ht="12.75">
      <c r="A448" s="1"/>
      <c r="B448" s="20"/>
      <c r="C448" s="27"/>
      <c r="D448" s="27"/>
      <c r="E448" s="24"/>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1:38" ht="12.75">
      <c r="A449" s="1"/>
      <c r="B449" s="20"/>
      <c r="C449" s="27"/>
      <c r="D449" s="27"/>
      <c r="E449" s="24"/>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1:38" ht="12.75">
      <c r="A450" s="1"/>
      <c r="B450" s="20"/>
      <c r="C450" s="27"/>
      <c r="D450" s="27"/>
      <c r="E450" s="24"/>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1:38" ht="12.75">
      <c r="A451" s="1"/>
      <c r="B451" s="20"/>
      <c r="C451" s="27"/>
      <c r="D451" s="27"/>
      <c r="E451" s="24"/>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1:38" ht="12.75">
      <c r="A452" s="1"/>
      <c r="B452" s="20"/>
      <c r="C452" s="27"/>
      <c r="D452" s="27"/>
      <c r="E452" s="24"/>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1:38" ht="12.75">
      <c r="A453" s="1"/>
      <c r="B453" s="20"/>
      <c r="C453" s="27"/>
      <c r="D453" s="27"/>
      <c r="E453" s="24"/>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1:38" ht="12.75">
      <c r="A454" s="1"/>
      <c r="B454" s="20"/>
      <c r="C454" s="27"/>
      <c r="D454" s="27"/>
      <c r="E454" s="24"/>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1:38" ht="12.75">
      <c r="A455" s="1"/>
      <c r="B455" s="20"/>
      <c r="C455" s="27"/>
      <c r="D455" s="27"/>
      <c r="E455" s="24"/>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1:38" ht="12.75">
      <c r="A456" s="1"/>
      <c r="B456" s="20"/>
      <c r="C456" s="27"/>
      <c r="D456" s="27"/>
      <c r="E456" s="24"/>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1:38" ht="12.75">
      <c r="A457" s="1"/>
      <c r="B457" s="20"/>
      <c r="C457" s="27"/>
      <c r="D457" s="27"/>
      <c r="E457" s="24"/>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1:38" ht="12.75">
      <c r="A458" s="1"/>
      <c r="B458" s="20"/>
      <c r="C458" s="27"/>
      <c r="D458" s="27"/>
      <c r="E458" s="24"/>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1:38" ht="12.75">
      <c r="A459" s="1"/>
      <c r="B459" s="20"/>
      <c r="C459" s="27"/>
      <c r="D459" s="27"/>
      <c r="E459" s="24"/>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1:38" ht="12.75">
      <c r="A460" s="1"/>
      <c r="B460" s="20"/>
      <c r="C460" s="27"/>
      <c r="D460" s="27"/>
      <c r="E460" s="24"/>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1:38" ht="12.75">
      <c r="A461" s="1"/>
      <c r="B461" s="20"/>
      <c r="C461" s="27"/>
      <c r="D461" s="27"/>
      <c r="E461" s="24"/>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1:38" ht="12.75">
      <c r="A462" s="1"/>
      <c r="B462" s="20"/>
      <c r="C462" s="27"/>
      <c r="D462" s="27"/>
      <c r="E462" s="24"/>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1:38" ht="12.75">
      <c r="A463" s="1"/>
      <c r="B463" s="20"/>
      <c r="C463" s="27"/>
      <c r="D463" s="27"/>
      <c r="E463" s="24"/>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1:38" ht="12.75">
      <c r="A464" s="1"/>
      <c r="B464" s="20"/>
      <c r="C464" s="27"/>
      <c r="D464" s="27"/>
      <c r="E464" s="24"/>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1:38" ht="12.75">
      <c r="A465" s="1"/>
      <c r="B465" s="20"/>
      <c r="C465" s="27"/>
      <c r="D465" s="27"/>
      <c r="E465" s="24"/>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1:38" ht="12.75">
      <c r="A466" s="1"/>
      <c r="B466" s="20"/>
      <c r="C466" s="27"/>
      <c r="D466" s="27"/>
      <c r="E466" s="24"/>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1:38" ht="12.75">
      <c r="A467" s="1"/>
      <c r="B467" s="20"/>
      <c r="C467" s="27"/>
      <c r="D467" s="27"/>
      <c r="E467" s="24"/>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1:38" ht="12.75">
      <c r="A468" s="1"/>
      <c r="B468" s="20"/>
      <c r="C468" s="27"/>
      <c r="D468" s="27"/>
      <c r="E468" s="24"/>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1:38" ht="12.75">
      <c r="A469" s="1"/>
      <c r="B469" s="20"/>
      <c r="C469" s="27"/>
      <c r="D469" s="27"/>
      <c r="E469" s="24"/>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1:38" ht="12.75">
      <c r="A470" s="1"/>
      <c r="B470" s="20"/>
      <c r="C470" s="27"/>
      <c r="D470" s="27"/>
      <c r="E470" s="24"/>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1:38" ht="12.75">
      <c r="A471" s="1"/>
      <c r="B471" s="20"/>
      <c r="C471" s="27"/>
      <c r="D471" s="27"/>
      <c r="E471" s="24"/>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1:38" ht="12.75">
      <c r="A472" s="1"/>
      <c r="B472" s="20"/>
      <c r="C472" s="27"/>
      <c r="D472" s="27"/>
      <c r="E472" s="24"/>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1:38" ht="12.75">
      <c r="A473" s="1"/>
      <c r="B473" s="20"/>
      <c r="C473" s="27"/>
      <c r="D473" s="27"/>
      <c r="E473" s="24"/>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1:38" ht="12.75">
      <c r="A474" s="1"/>
      <c r="B474" s="20"/>
      <c r="C474" s="27"/>
      <c r="D474" s="27"/>
      <c r="E474" s="24"/>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1:38" ht="12.75">
      <c r="A475" s="1"/>
      <c r="B475" s="20"/>
      <c r="C475" s="27"/>
      <c r="D475" s="27"/>
      <c r="E475" s="24"/>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1:38" ht="12.75">
      <c r="A476" s="1"/>
      <c r="B476" s="20"/>
      <c r="C476" s="27"/>
      <c r="D476" s="27"/>
      <c r="E476" s="24"/>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1:38" ht="12.75">
      <c r="A477" s="1"/>
      <c r="B477" s="20"/>
      <c r="C477" s="27"/>
      <c r="D477" s="27"/>
      <c r="E477" s="24"/>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1:38" ht="12.75">
      <c r="A478" s="1"/>
      <c r="B478" s="20"/>
      <c r="C478" s="27"/>
      <c r="D478" s="27"/>
      <c r="E478" s="24"/>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1:38" ht="12.75">
      <c r="A479" s="1"/>
      <c r="B479" s="20"/>
      <c r="C479" s="27"/>
      <c r="D479" s="27"/>
      <c r="E479" s="24"/>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1:38" ht="12.75">
      <c r="A480" s="1"/>
      <c r="B480" s="20"/>
      <c r="C480" s="27"/>
      <c r="D480" s="27"/>
      <c r="E480" s="24"/>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1:38" ht="12.75">
      <c r="A481" s="1"/>
      <c r="B481" s="20"/>
      <c r="C481" s="27"/>
      <c r="D481" s="27"/>
      <c r="E481" s="24"/>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1:38" ht="12.75">
      <c r="A482" s="1"/>
      <c r="B482" s="20"/>
      <c r="C482" s="27"/>
      <c r="D482" s="27"/>
      <c r="E482" s="24"/>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1:38" ht="12.75">
      <c r="A483" s="1"/>
      <c r="B483" s="20"/>
      <c r="C483" s="27"/>
      <c r="D483" s="27"/>
      <c r="E483" s="24"/>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1:38" ht="12.75">
      <c r="A484" s="1"/>
      <c r="B484" s="20"/>
      <c r="C484" s="27"/>
      <c r="D484" s="27"/>
      <c r="E484" s="24"/>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1:38" ht="12.75">
      <c r="A485" s="1"/>
      <c r="B485" s="20"/>
      <c r="C485" s="27"/>
      <c r="D485" s="27"/>
      <c r="E485" s="24"/>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1:38" ht="12.75">
      <c r="A486" s="1"/>
      <c r="B486" s="20"/>
      <c r="C486" s="27"/>
      <c r="D486" s="27"/>
      <c r="E486" s="24"/>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1:38" ht="12.75">
      <c r="A487" s="1"/>
      <c r="B487" s="20"/>
      <c r="C487" s="27"/>
      <c r="D487" s="27"/>
      <c r="E487" s="24"/>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1:38" ht="12.75">
      <c r="A488" s="1"/>
      <c r="B488" s="20"/>
      <c r="C488" s="27"/>
      <c r="D488" s="27"/>
      <c r="E488" s="24"/>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1:38" ht="12.75">
      <c r="A489" s="1"/>
      <c r="B489" s="20"/>
      <c r="C489" s="27"/>
      <c r="D489" s="27"/>
      <c r="E489" s="24"/>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1:38" ht="12.75">
      <c r="A490" s="1"/>
      <c r="B490" s="20"/>
      <c r="C490" s="27"/>
      <c r="D490" s="27"/>
      <c r="E490" s="24"/>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1:38" ht="12.75">
      <c r="A491" s="1"/>
      <c r="B491" s="20"/>
      <c r="C491" s="27"/>
      <c r="D491" s="27"/>
      <c r="E491" s="24"/>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1:38" ht="12.75">
      <c r="A492" s="1"/>
      <c r="B492" s="20"/>
      <c r="C492" s="27"/>
      <c r="D492" s="27"/>
      <c r="E492" s="24"/>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1:38" ht="12.75">
      <c r="A493" s="1"/>
      <c r="B493" s="20"/>
      <c r="C493" s="27"/>
      <c r="D493" s="27"/>
      <c r="E493" s="24"/>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1:38" ht="12.75">
      <c r="A494" s="1"/>
      <c r="B494" s="20"/>
      <c r="C494" s="27"/>
      <c r="D494" s="27"/>
      <c r="E494" s="24"/>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1:38" ht="12.75">
      <c r="A495" s="1"/>
      <c r="B495" s="20"/>
      <c r="C495" s="27"/>
      <c r="D495" s="27"/>
      <c r="E495" s="24"/>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1:38" ht="12.75">
      <c r="A496" s="1"/>
      <c r="B496" s="20"/>
      <c r="C496" s="27"/>
      <c r="D496" s="27"/>
      <c r="E496" s="24"/>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1:38" ht="12.75">
      <c r="A497" s="1"/>
      <c r="B497" s="20"/>
      <c r="C497" s="27"/>
      <c r="D497" s="27"/>
      <c r="E497" s="24"/>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1:38" ht="12.75">
      <c r="A498" s="1"/>
      <c r="B498" s="20"/>
      <c r="C498" s="27"/>
      <c r="D498" s="27"/>
      <c r="E498" s="24"/>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1:38" ht="12.75">
      <c r="A499" s="1"/>
      <c r="B499" s="20"/>
      <c r="C499" s="27"/>
      <c r="D499" s="27"/>
      <c r="E499" s="24"/>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1:38" ht="12.75">
      <c r="A500" s="1"/>
      <c r="B500" s="20"/>
      <c r="C500" s="27"/>
      <c r="D500" s="27"/>
      <c r="E500" s="24"/>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1:38" ht="12.75">
      <c r="A501" s="1"/>
      <c r="B501" s="20"/>
      <c r="C501" s="27"/>
      <c r="D501" s="27"/>
      <c r="E501" s="24"/>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1:38" ht="12.75">
      <c r="A502" s="1"/>
      <c r="B502" s="20"/>
      <c r="C502" s="27"/>
      <c r="D502" s="27"/>
      <c r="E502" s="24"/>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1:38" ht="12.75">
      <c r="A503" s="1"/>
      <c r="B503" s="20"/>
      <c r="C503" s="27"/>
      <c r="D503" s="27"/>
      <c r="E503" s="24"/>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1:38" ht="12.75">
      <c r="A504" s="1"/>
      <c r="B504" s="20"/>
      <c r="C504" s="27"/>
      <c r="D504" s="27"/>
      <c r="E504" s="24"/>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1:38" ht="12.75">
      <c r="A505" s="1"/>
      <c r="B505" s="20"/>
      <c r="C505" s="27"/>
      <c r="D505" s="27"/>
      <c r="E505" s="24"/>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1:38" ht="12.75">
      <c r="A506" s="1"/>
      <c r="B506" s="20"/>
      <c r="C506" s="27"/>
      <c r="D506" s="27"/>
      <c r="E506" s="24"/>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1:38" ht="12.75">
      <c r="A507" s="1"/>
      <c r="B507" s="20"/>
      <c r="C507" s="27"/>
      <c r="D507" s="27"/>
      <c r="E507" s="24"/>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1:38" ht="12.75">
      <c r="A508" s="1"/>
      <c r="B508" s="20"/>
      <c r="C508" s="27"/>
      <c r="D508" s="27"/>
      <c r="E508" s="24"/>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1:38" ht="12.75">
      <c r="A509" s="1"/>
      <c r="B509" s="20"/>
      <c r="C509" s="27"/>
      <c r="D509" s="27"/>
      <c r="E509" s="24"/>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1:38" ht="12.75">
      <c r="A510" s="1"/>
      <c r="B510" s="20"/>
      <c r="C510" s="27"/>
      <c r="D510" s="27"/>
      <c r="E510" s="24"/>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1:38" ht="12.75">
      <c r="A511" s="1"/>
      <c r="B511" s="20"/>
      <c r="C511" s="27"/>
      <c r="D511" s="27"/>
      <c r="E511" s="24"/>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1:38" ht="12.75">
      <c r="A512" s="1"/>
      <c r="B512" s="20"/>
      <c r="C512" s="27"/>
      <c r="D512" s="27"/>
      <c r="E512" s="24"/>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1:38" ht="12.75">
      <c r="A513" s="1"/>
      <c r="B513" s="20"/>
      <c r="C513" s="27"/>
      <c r="D513" s="27"/>
      <c r="E513" s="24"/>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1:38" ht="12.75">
      <c r="A514" s="1"/>
      <c r="B514" s="20"/>
      <c r="C514" s="27"/>
      <c r="D514" s="27"/>
      <c r="E514" s="24"/>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1:38" ht="12.75">
      <c r="A515" s="1"/>
      <c r="B515" s="20"/>
      <c r="C515" s="27"/>
      <c r="D515" s="27"/>
      <c r="E515" s="24"/>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1:38" ht="12.75">
      <c r="A516" s="1"/>
      <c r="B516" s="20"/>
      <c r="C516" s="27"/>
      <c r="D516" s="27"/>
      <c r="E516" s="24"/>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1:38" ht="12.75">
      <c r="A517" s="1"/>
      <c r="B517" s="20"/>
      <c r="C517" s="27"/>
      <c r="D517" s="27"/>
      <c r="E517" s="24"/>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1:38" ht="12.75">
      <c r="A518" s="1"/>
      <c r="B518" s="20"/>
      <c r="C518" s="27"/>
      <c r="D518" s="27"/>
      <c r="E518" s="24"/>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1:38" ht="12.75">
      <c r="A519" s="1"/>
      <c r="B519" s="20"/>
      <c r="C519" s="27"/>
      <c r="D519" s="27"/>
      <c r="E519" s="24"/>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1:38" ht="12.75">
      <c r="A520" s="1"/>
      <c r="B520" s="20"/>
      <c r="C520" s="27"/>
      <c r="D520" s="27"/>
      <c r="E520" s="24"/>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1:38" ht="12.75">
      <c r="A521" s="1"/>
      <c r="B521" s="20"/>
      <c r="C521" s="27"/>
      <c r="D521" s="27"/>
      <c r="E521" s="24"/>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1:38" ht="12.75">
      <c r="A522" s="1"/>
      <c r="B522" s="20"/>
      <c r="C522" s="27"/>
      <c r="D522" s="27"/>
      <c r="E522" s="24"/>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1:38" ht="12.75">
      <c r="A523" s="1"/>
      <c r="B523" s="20"/>
      <c r="C523" s="27"/>
      <c r="D523" s="27"/>
      <c r="E523" s="24"/>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1:38" ht="12.75">
      <c r="A524" s="1"/>
      <c r="B524" s="20"/>
      <c r="C524" s="27"/>
      <c r="D524" s="27"/>
      <c r="E524" s="24"/>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1:38" ht="12.75">
      <c r="A525" s="1"/>
      <c r="B525" s="20"/>
      <c r="C525" s="27"/>
      <c r="D525" s="27"/>
      <c r="E525" s="24"/>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1:38" ht="12.75">
      <c r="A526" s="1"/>
      <c r="B526" s="20"/>
      <c r="C526" s="27"/>
      <c r="D526" s="27"/>
      <c r="E526" s="24"/>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1:38" ht="12.75">
      <c r="A527" s="1"/>
      <c r="B527" s="20"/>
      <c r="C527" s="27"/>
      <c r="D527" s="27"/>
      <c r="E527" s="24"/>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1:38" ht="12.75">
      <c r="A528" s="1"/>
      <c r="B528" s="20"/>
      <c r="C528" s="27"/>
      <c r="D528" s="27"/>
      <c r="E528" s="24"/>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1:38" ht="12.75">
      <c r="A529" s="1"/>
      <c r="B529" s="20"/>
      <c r="C529" s="27"/>
      <c r="D529" s="27"/>
      <c r="E529" s="24"/>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1:38" ht="12.75">
      <c r="A530" s="1"/>
      <c r="B530" s="20"/>
      <c r="C530" s="27"/>
      <c r="D530" s="27"/>
      <c r="E530" s="24"/>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1:38" ht="13.5" thickBot="1">
      <c r="A531" s="1"/>
      <c r="B531" s="20"/>
      <c r="C531" s="27"/>
      <c r="D531" s="27"/>
      <c r="E531" s="24"/>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1:38" ht="12.75">
      <c r="A532" s="1"/>
      <c r="B532" s="19"/>
      <c r="C532" s="27"/>
      <c r="D532" s="27"/>
      <c r="E532" s="24"/>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1:38" ht="12.75">
      <c r="A533" s="1"/>
      <c r="B533" s="18"/>
      <c r="C533" s="27"/>
      <c r="D533" s="27"/>
      <c r="E533" s="24"/>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3:5" ht="12.75">
      <c r="C534" s="27"/>
      <c r="D534" s="27"/>
      <c r="E534" s="26"/>
    </row>
    <row r="535" spans="3:5" ht="12.75">
      <c r="C535" s="27"/>
      <c r="D535" s="27"/>
      <c r="E535" s="26"/>
    </row>
    <row r="536" spans="3:5" ht="12.75">
      <c r="C536" s="27"/>
      <c r="D536" s="27"/>
      <c r="E536" s="26"/>
    </row>
    <row r="537" spans="3:5" ht="12.75">
      <c r="C537" s="27"/>
      <c r="D537" s="27"/>
      <c r="E537" s="26"/>
    </row>
    <row r="538" spans="3:5" ht="12.75">
      <c r="C538" s="27"/>
      <c r="D538" s="27"/>
      <c r="E538" s="26"/>
    </row>
    <row r="539" spans="3:5" ht="12.75">
      <c r="C539" s="27"/>
      <c r="D539" s="27"/>
      <c r="E539" s="26"/>
    </row>
    <row r="540" spans="3:5" ht="12.75">
      <c r="C540" s="27"/>
      <c r="D540" s="27"/>
      <c r="E540" s="26"/>
    </row>
    <row r="541" spans="3:5" ht="12.75">
      <c r="C541" s="27"/>
      <c r="D541" s="27"/>
      <c r="E541" s="26"/>
    </row>
    <row r="542" spans="3:5" ht="12.75">
      <c r="C542" s="27"/>
      <c r="D542" s="27"/>
      <c r="E542" s="26"/>
    </row>
    <row r="543" spans="3:5" ht="12.75">
      <c r="C543" s="27"/>
      <c r="D543" s="27"/>
      <c r="E543" s="26"/>
    </row>
    <row r="544" spans="3:5" ht="12.75">
      <c r="C544" s="27"/>
      <c r="D544" s="27"/>
      <c r="E544" s="26"/>
    </row>
    <row r="545" spans="3:5" ht="12.75">
      <c r="C545" s="27"/>
      <c r="D545" s="27"/>
      <c r="E545" s="26"/>
    </row>
    <row r="546" spans="3:5" ht="12.75">
      <c r="C546" s="27"/>
      <c r="D546" s="27"/>
      <c r="E546" s="26"/>
    </row>
    <row r="547" spans="3:5" ht="12.75">
      <c r="C547" s="27"/>
      <c r="D547" s="27"/>
      <c r="E547" s="26"/>
    </row>
    <row r="548" spans="3:5" ht="12.75">
      <c r="C548" s="28"/>
      <c r="D548" s="28"/>
      <c r="E548" s="26"/>
    </row>
    <row r="549" spans="3:5" ht="12.75">
      <c r="C549" s="28"/>
      <c r="D549" s="28"/>
      <c r="E549" s="26"/>
    </row>
    <row r="550" spans="3:5" ht="12.75">
      <c r="C550" s="28"/>
      <c r="D550" s="28"/>
      <c r="E550" s="26"/>
    </row>
    <row r="551" spans="3:5" ht="12.75">
      <c r="C551" s="28"/>
      <c r="D551" s="28"/>
      <c r="E551" s="26"/>
    </row>
    <row r="552" spans="3:5" ht="12.75">
      <c r="C552" s="28"/>
      <c r="D552" s="28"/>
      <c r="E552" s="26"/>
    </row>
    <row r="553" spans="3:5" ht="12.75">
      <c r="C553" s="28"/>
      <c r="D553" s="28"/>
      <c r="E553" s="26"/>
    </row>
    <row r="554" spans="3:5" ht="12.75">
      <c r="C554" s="28"/>
      <c r="D554" s="28"/>
      <c r="E554" s="26"/>
    </row>
    <row r="555" spans="3:5" ht="12.75">
      <c r="C555" s="28"/>
      <c r="D555" s="28"/>
      <c r="E555" s="26"/>
    </row>
    <row r="556" spans="3:5" ht="12.75">
      <c r="C556" s="28"/>
      <c r="D556" s="28"/>
      <c r="E556" s="26"/>
    </row>
    <row r="557" spans="3:5" ht="12.75">
      <c r="C557" s="28"/>
      <c r="D557" s="28"/>
      <c r="E557" s="26"/>
    </row>
    <row r="558" spans="3:5" ht="12.75">
      <c r="C558" s="28"/>
      <c r="D558" s="28"/>
      <c r="E558" s="26"/>
    </row>
    <row r="559" spans="3:5" ht="12.75">
      <c r="C559" s="28"/>
      <c r="D559" s="28"/>
      <c r="E559" s="26"/>
    </row>
    <row r="560" spans="3:5" ht="12.75">
      <c r="C560" s="28"/>
      <c r="D560" s="28"/>
      <c r="E560" s="26"/>
    </row>
    <row r="561" spans="3:5" ht="12.75">
      <c r="C561" s="28"/>
      <c r="D561" s="28"/>
      <c r="E561" s="26"/>
    </row>
    <row r="562" spans="3:5" ht="12.75">
      <c r="C562" s="28"/>
      <c r="D562" s="28"/>
      <c r="E562" s="26"/>
    </row>
    <row r="563" spans="3:5" ht="12.75">
      <c r="C563" s="28"/>
      <c r="D563" s="28"/>
      <c r="E563" s="26"/>
    </row>
    <row r="564" spans="3:5" ht="12.75">
      <c r="C564" s="28"/>
      <c r="D564" s="28"/>
      <c r="E564" s="26"/>
    </row>
    <row r="565" spans="3:5" ht="12.75">
      <c r="C565" s="28"/>
      <c r="D565" s="28"/>
      <c r="E565" s="26"/>
    </row>
    <row r="566" spans="3:5" ht="12.75">
      <c r="C566" s="28"/>
      <c r="D566" s="28"/>
      <c r="E566" s="26"/>
    </row>
    <row r="567" spans="3:5" ht="12.75">
      <c r="C567" s="28"/>
      <c r="D567" s="28"/>
      <c r="E567" s="26"/>
    </row>
    <row r="568" spans="3:5" ht="12.75">
      <c r="C568" s="28"/>
      <c r="D568" s="28"/>
      <c r="E568" s="26"/>
    </row>
    <row r="569" spans="3:5" ht="12.75">
      <c r="C569" s="28"/>
      <c r="D569" s="28"/>
      <c r="E569" s="26"/>
    </row>
    <row r="570" spans="3:5" ht="12.75">
      <c r="C570" s="28"/>
      <c r="D570" s="28"/>
      <c r="E570" s="26"/>
    </row>
    <row r="571" spans="3:5" ht="12.75">
      <c r="C571" s="28"/>
      <c r="D571" s="28"/>
      <c r="E571" s="26"/>
    </row>
    <row r="572" spans="3:5" ht="12.75">
      <c r="C572" s="28"/>
      <c r="D572" s="28"/>
      <c r="E572" s="26"/>
    </row>
    <row r="573" spans="3:5" ht="12.75">
      <c r="C573" s="28"/>
      <c r="D573" s="28"/>
      <c r="E573" s="26"/>
    </row>
    <row r="574" spans="3:5" ht="12.75">
      <c r="C574" s="28"/>
      <c r="D574" s="28"/>
      <c r="E574" s="26"/>
    </row>
    <row r="575" spans="3:5" ht="12.75">
      <c r="C575" s="28"/>
      <c r="D575" s="28"/>
      <c r="E575" s="26"/>
    </row>
    <row r="576" spans="3:5" ht="12.75">
      <c r="C576" s="28"/>
      <c r="D576" s="28"/>
      <c r="E576" s="26"/>
    </row>
    <row r="577" spans="3:5" ht="12.75">
      <c r="C577" s="28"/>
      <c r="D577" s="28"/>
      <c r="E577" s="26"/>
    </row>
    <row r="578" spans="3:5" ht="12.75">
      <c r="C578" s="28"/>
      <c r="D578" s="28"/>
      <c r="E578" s="26"/>
    </row>
    <row r="579" spans="3:5" ht="12.75">
      <c r="C579" s="28"/>
      <c r="D579" s="28"/>
      <c r="E579" s="26"/>
    </row>
    <row r="580" spans="3:5" ht="12.75">
      <c r="C580" s="28"/>
      <c r="D580" s="28"/>
      <c r="E580" s="26"/>
    </row>
    <row r="581" spans="3:5" ht="12.75">
      <c r="C581" s="28"/>
      <c r="D581" s="28"/>
      <c r="E581" s="26"/>
    </row>
    <row r="582" spans="3:5" ht="12.75">
      <c r="C582" s="28"/>
      <c r="D582" s="28"/>
      <c r="E582" s="26"/>
    </row>
    <row r="583" spans="3:5" ht="12.75">
      <c r="C583" s="28"/>
      <c r="D583" s="28"/>
      <c r="E583" s="26"/>
    </row>
    <row r="584" spans="3:5" ht="12.75">
      <c r="C584" s="28"/>
      <c r="D584" s="28"/>
      <c r="E584" s="26"/>
    </row>
    <row r="585" spans="3:5" ht="12.75">
      <c r="C585" s="28"/>
      <c r="D585" s="28"/>
      <c r="E585" s="26"/>
    </row>
    <row r="586" spans="3:5" ht="12.75">
      <c r="C586" s="28"/>
      <c r="D586" s="28"/>
      <c r="E586" s="26"/>
    </row>
    <row r="587" spans="3:5" ht="12.75">
      <c r="C587" s="28"/>
      <c r="D587" s="28"/>
      <c r="E587" s="26"/>
    </row>
    <row r="588" spans="3:5" ht="12.75">
      <c r="C588" s="28"/>
      <c r="D588" s="28"/>
      <c r="E588" s="26"/>
    </row>
    <row r="589" spans="3:5" ht="12.75">
      <c r="C589" s="28"/>
      <c r="D589" s="28"/>
      <c r="E589" s="26"/>
    </row>
    <row r="590" spans="3:5" ht="12.75">
      <c r="C590" s="28"/>
      <c r="D590" s="28"/>
      <c r="E590" s="26"/>
    </row>
    <row r="591" spans="3:5" ht="12.75">
      <c r="C591" s="28"/>
      <c r="D591" s="28"/>
      <c r="E591" s="26"/>
    </row>
    <row r="592" spans="3:5" ht="12.75">
      <c r="C592" s="28"/>
      <c r="D592" s="28"/>
      <c r="E592" s="26"/>
    </row>
    <row r="593" spans="3:5" ht="12.75">
      <c r="C593" s="28"/>
      <c r="D593" s="28"/>
      <c r="E593" s="26"/>
    </row>
    <row r="594" spans="3:5" ht="12.75">
      <c r="C594" s="28"/>
      <c r="D594" s="28"/>
      <c r="E594" s="26"/>
    </row>
    <row r="595" spans="3:5" ht="12.75">
      <c r="C595" s="28"/>
      <c r="D595" s="28"/>
      <c r="E595" s="26"/>
    </row>
    <row r="596" spans="3:5" ht="12.75">
      <c r="C596" s="28"/>
      <c r="D596" s="28"/>
      <c r="E596" s="26"/>
    </row>
    <row r="597" spans="3:5" ht="12.75">
      <c r="C597" s="28"/>
      <c r="D597" s="28"/>
      <c r="E597" s="26"/>
    </row>
    <row r="598" spans="3:5" ht="12.75">
      <c r="C598" s="28"/>
      <c r="D598" s="28"/>
      <c r="E598" s="26"/>
    </row>
    <row r="599" spans="3:5" ht="12.75">
      <c r="C599" s="28"/>
      <c r="D599" s="28"/>
      <c r="E599" s="26"/>
    </row>
    <row r="600" spans="3:5" ht="12.75">
      <c r="C600" s="28"/>
      <c r="D600" s="28"/>
      <c r="E600" s="26"/>
    </row>
    <row r="601" spans="3:5" ht="12.75">
      <c r="C601" s="28"/>
      <c r="D601" s="28"/>
      <c r="E601" s="26"/>
    </row>
    <row r="602" spans="3:5" ht="12.75">
      <c r="C602" s="28"/>
      <c r="D602" s="28"/>
      <c r="E602" s="26"/>
    </row>
    <row r="603" spans="3:5" ht="12.75">
      <c r="C603" s="28"/>
      <c r="D603" s="28"/>
      <c r="E603" s="26"/>
    </row>
    <row r="604" spans="3:5" ht="12.75">
      <c r="C604" s="28"/>
      <c r="D604" s="28"/>
      <c r="E604" s="26"/>
    </row>
    <row r="605" spans="3:5" ht="12.75">
      <c r="C605" s="28"/>
      <c r="D605" s="28"/>
      <c r="E605" s="26"/>
    </row>
    <row r="606" spans="3:5" ht="12.75">
      <c r="C606" s="28"/>
      <c r="D606" s="28"/>
      <c r="E606" s="26"/>
    </row>
    <row r="607" spans="3:5" ht="12.75">
      <c r="C607" s="28"/>
      <c r="D607" s="28"/>
      <c r="E607" s="26"/>
    </row>
    <row r="608" spans="3:5" ht="12.75">
      <c r="C608" s="28"/>
      <c r="D608" s="28"/>
      <c r="E608" s="26"/>
    </row>
    <row r="609" spans="3:5" ht="12.75">
      <c r="C609" s="28"/>
      <c r="D609" s="28"/>
      <c r="E609" s="26"/>
    </row>
    <row r="610" spans="3:5" ht="12.75">
      <c r="C610" s="28"/>
      <c r="D610" s="28"/>
      <c r="E610" s="26"/>
    </row>
    <row r="611" spans="3:5" ht="12.75">
      <c r="C611" s="28"/>
      <c r="D611" s="28"/>
      <c r="E611" s="26"/>
    </row>
    <row r="612" spans="3:5" ht="12.75">
      <c r="C612" s="28"/>
      <c r="D612" s="28"/>
      <c r="E612" s="26"/>
    </row>
    <row r="613" spans="3:5" ht="12.75">
      <c r="C613" s="28"/>
      <c r="D613" s="28"/>
      <c r="E613" s="26"/>
    </row>
    <row r="614" spans="3:5" ht="12.75">
      <c r="C614" s="28"/>
      <c r="D614" s="28"/>
      <c r="E614" s="26"/>
    </row>
    <row r="615" spans="3:5" ht="12.75">
      <c r="C615" s="28"/>
      <c r="D615" s="28"/>
      <c r="E615" s="26"/>
    </row>
    <row r="616" spans="3:5" ht="12.75">
      <c r="C616" s="28"/>
      <c r="D616" s="28"/>
      <c r="E616" s="26"/>
    </row>
    <row r="617" spans="3:5" ht="12.75">
      <c r="C617" s="28"/>
      <c r="D617" s="28"/>
      <c r="E617" s="26"/>
    </row>
    <row r="618" spans="3:5" ht="12.75">
      <c r="C618" s="28"/>
      <c r="D618" s="28"/>
      <c r="E618" s="26"/>
    </row>
    <row r="619" spans="3:5" ht="12.75">
      <c r="C619" s="28"/>
      <c r="D619" s="28"/>
      <c r="E619" s="26"/>
    </row>
    <row r="620" spans="3:5" ht="12.75">
      <c r="C620" s="28"/>
      <c r="D620" s="28"/>
      <c r="E620" s="26"/>
    </row>
    <row r="621" spans="3:5" ht="12.75">
      <c r="C621" s="28"/>
      <c r="D621" s="28"/>
      <c r="E621" s="26"/>
    </row>
    <row r="622" spans="3:5" ht="12.75">
      <c r="C622" s="28"/>
      <c r="D622" s="28"/>
      <c r="E622" s="26"/>
    </row>
    <row r="623" spans="3:5" ht="12.75">
      <c r="C623" s="28"/>
      <c r="D623" s="28"/>
      <c r="E623" s="26"/>
    </row>
    <row r="624" spans="3:5" ht="12.75">
      <c r="C624" s="28"/>
      <c r="D624" s="28"/>
      <c r="E624" s="26"/>
    </row>
    <row r="625" spans="3:5" ht="12.75">
      <c r="C625" s="28"/>
      <c r="D625" s="28"/>
      <c r="E625" s="26"/>
    </row>
    <row r="626" spans="3:5" ht="12.75">
      <c r="C626" s="28"/>
      <c r="D626" s="28"/>
      <c r="E626" s="26"/>
    </row>
    <row r="627" spans="3:5" ht="12.75">
      <c r="C627" s="28"/>
      <c r="D627" s="28"/>
      <c r="E627" s="26"/>
    </row>
    <row r="628" spans="3:5" ht="12.75">
      <c r="C628" s="28"/>
      <c r="D628" s="28"/>
      <c r="E628" s="26"/>
    </row>
    <row r="629" spans="3:5" ht="12.75">
      <c r="C629" s="28"/>
      <c r="D629" s="28"/>
      <c r="E629" s="26"/>
    </row>
    <row r="630" spans="3:5" ht="12.75">
      <c r="C630" s="28"/>
      <c r="D630" s="28"/>
      <c r="E630" s="26"/>
    </row>
    <row r="631" spans="3:5" ht="12.75">
      <c r="C631" s="28"/>
      <c r="D631" s="28"/>
      <c r="E631" s="26"/>
    </row>
    <row r="632" spans="3:5" ht="12.75">
      <c r="C632" s="28"/>
      <c r="D632" s="28"/>
      <c r="E632" s="26"/>
    </row>
    <row r="633" spans="3:5" ht="12.75">
      <c r="C633" s="28"/>
      <c r="D633" s="28"/>
      <c r="E633" s="26"/>
    </row>
    <row r="634" spans="3:5" ht="12.75">
      <c r="C634" s="28"/>
      <c r="D634" s="28"/>
      <c r="E634" s="26"/>
    </row>
    <row r="635" spans="3:5" ht="12.75">
      <c r="C635" s="28"/>
      <c r="D635" s="28"/>
      <c r="E635" s="26"/>
    </row>
    <row r="636" spans="3:5" ht="12.75">
      <c r="C636" s="28"/>
      <c r="D636" s="28"/>
      <c r="E636" s="26"/>
    </row>
    <row r="637" spans="3:5" ht="12.75">
      <c r="C637" s="28"/>
      <c r="D637" s="28"/>
      <c r="E637" s="26"/>
    </row>
    <row r="638" spans="3:5" ht="12.75">
      <c r="C638" s="28"/>
      <c r="D638" s="28"/>
      <c r="E638" s="26"/>
    </row>
    <row r="639" spans="3:5" ht="12.75">
      <c r="C639" s="28"/>
      <c r="D639" s="28"/>
      <c r="E639" s="26"/>
    </row>
    <row r="640" spans="3:5" ht="12.75">
      <c r="C640" s="28"/>
      <c r="D640" s="28"/>
      <c r="E640" s="26"/>
    </row>
    <row r="641" spans="3:5" ht="12.75">
      <c r="C641" s="28"/>
      <c r="D641" s="28"/>
      <c r="E641" s="26"/>
    </row>
    <row r="642" spans="3:5" ht="12.75">
      <c r="C642" s="28"/>
      <c r="D642" s="28"/>
      <c r="E642" s="26"/>
    </row>
    <row r="643" spans="3:5" ht="12.75">
      <c r="C643" s="28"/>
      <c r="D643" s="28"/>
      <c r="E643" s="26"/>
    </row>
    <row r="644" spans="3:5" ht="12.75">
      <c r="C644" s="28"/>
      <c r="D644" s="28"/>
      <c r="E644" s="26"/>
    </row>
    <row r="645" spans="3:5" ht="12.75">
      <c r="C645" s="28"/>
      <c r="D645" s="28"/>
      <c r="E645" s="26"/>
    </row>
    <row r="646" spans="3:5" ht="12.75">
      <c r="C646" s="28"/>
      <c r="D646" s="28"/>
      <c r="E646" s="26"/>
    </row>
    <row r="647" spans="3:5" ht="12.75">
      <c r="C647" s="28"/>
      <c r="D647" s="28"/>
      <c r="E647" s="26"/>
    </row>
    <row r="648" spans="3:5" ht="12.75">
      <c r="C648" s="28"/>
      <c r="D648" s="28"/>
      <c r="E648" s="26"/>
    </row>
    <row r="649" spans="3:5" ht="12.75">
      <c r="C649" s="28"/>
      <c r="D649" s="28"/>
      <c r="E649" s="26"/>
    </row>
    <row r="650" spans="3:5" ht="12.75">
      <c r="C650" s="28"/>
      <c r="D650" s="28"/>
      <c r="E650" s="26"/>
    </row>
    <row r="651" spans="3:5" ht="12.75">
      <c r="C651" s="28"/>
      <c r="D651" s="28"/>
      <c r="E651" s="26"/>
    </row>
    <row r="652" spans="3:5" ht="12.75">
      <c r="C652" s="28"/>
      <c r="D652" s="28"/>
      <c r="E652" s="26"/>
    </row>
    <row r="653" spans="3:5" ht="12.75">
      <c r="C653" s="28"/>
      <c r="D653" s="28"/>
      <c r="E653" s="26"/>
    </row>
    <row r="654" spans="3:5" ht="12.75">
      <c r="C654" s="28"/>
      <c r="D654" s="28"/>
      <c r="E654" s="26"/>
    </row>
    <row r="655" spans="3:5" ht="12.75">
      <c r="C655" s="28"/>
      <c r="D655" s="28"/>
      <c r="E655" s="26"/>
    </row>
    <row r="656" spans="3:5" ht="12.75">
      <c r="C656" s="28"/>
      <c r="D656" s="28"/>
      <c r="E656" s="26"/>
    </row>
    <row r="657" spans="3:5" ht="12.75">
      <c r="C657" s="28"/>
      <c r="D657" s="28"/>
      <c r="E657" s="26"/>
    </row>
    <row r="658" spans="3:5" ht="12.75">
      <c r="C658" s="28"/>
      <c r="D658" s="28"/>
      <c r="E658" s="26"/>
    </row>
    <row r="659" spans="3:5" ht="12.75">
      <c r="C659" s="28"/>
      <c r="D659" s="28"/>
      <c r="E659" s="26"/>
    </row>
    <row r="660" spans="3:5" ht="12.75">
      <c r="C660" s="28"/>
      <c r="D660" s="28"/>
      <c r="E660" s="26"/>
    </row>
    <row r="661" spans="3:5" ht="12.75">
      <c r="C661" s="28"/>
      <c r="D661" s="28"/>
      <c r="E661" s="26"/>
    </row>
    <row r="662" spans="3:5" ht="12.75">
      <c r="C662" s="28"/>
      <c r="D662" s="28"/>
      <c r="E662" s="26"/>
    </row>
    <row r="663" spans="3:5" ht="12.75">
      <c r="C663" s="28"/>
      <c r="D663" s="28"/>
      <c r="E663" s="26"/>
    </row>
    <row r="664" spans="3:5" ht="12.75">
      <c r="C664" s="28"/>
      <c r="D664" s="28"/>
      <c r="E664" s="26"/>
    </row>
    <row r="665" spans="3:5" ht="12.75">
      <c r="C665" s="28"/>
      <c r="D665" s="28"/>
      <c r="E665" s="26"/>
    </row>
    <row r="666" spans="3:5" ht="12.75">
      <c r="C666" s="28"/>
      <c r="D666" s="28"/>
      <c r="E666" s="26"/>
    </row>
    <row r="667" spans="3:5" ht="12.75">
      <c r="C667" s="28"/>
      <c r="D667" s="28"/>
      <c r="E667" s="26"/>
    </row>
    <row r="668" spans="3:5" ht="12.75">
      <c r="C668" s="28"/>
      <c r="D668" s="28"/>
      <c r="E668" s="26"/>
    </row>
    <row r="669" spans="3:5" ht="12.75">
      <c r="C669" s="28"/>
      <c r="D669" s="28"/>
      <c r="E669" s="26"/>
    </row>
    <row r="670" spans="3:5" ht="12.75">
      <c r="C670" s="28"/>
      <c r="D670" s="28"/>
      <c r="E670" s="26"/>
    </row>
    <row r="671" spans="3:5" ht="12.75">
      <c r="C671" s="28"/>
      <c r="D671" s="28"/>
      <c r="E671" s="26"/>
    </row>
    <row r="672" spans="3:5" ht="12.75">
      <c r="C672" s="28"/>
      <c r="D672" s="28"/>
      <c r="E672" s="26"/>
    </row>
    <row r="673" spans="3:5" ht="12.75">
      <c r="C673" s="28"/>
      <c r="D673" s="28"/>
      <c r="E673" s="26"/>
    </row>
    <row r="674" spans="3:5" ht="12.75">
      <c r="C674" s="28"/>
      <c r="D674" s="28"/>
      <c r="E674" s="26"/>
    </row>
    <row r="675" spans="3:5" ht="12.75">
      <c r="C675" s="28"/>
      <c r="D675" s="28"/>
      <c r="E675" s="26"/>
    </row>
    <row r="676" spans="3:5" ht="12.75">
      <c r="C676" s="28"/>
      <c r="D676" s="28"/>
      <c r="E676" s="26"/>
    </row>
    <row r="677" spans="3:5" ht="12.75">
      <c r="C677" s="28"/>
      <c r="D677" s="28"/>
      <c r="E677" s="26"/>
    </row>
    <row r="678" spans="3:5" ht="12.75">
      <c r="C678" s="28"/>
      <c r="D678" s="28"/>
      <c r="E678" s="26"/>
    </row>
    <row r="679" spans="3:5" ht="12.75">
      <c r="C679" s="28"/>
      <c r="D679" s="28"/>
      <c r="E679" s="26"/>
    </row>
    <row r="680" spans="3:5" ht="12.75">
      <c r="C680" s="28"/>
      <c r="D680" s="28"/>
      <c r="E680" s="26"/>
    </row>
    <row r="681" spans="3:5" ht="12.75">
      <c r="C681" s="28"/>
      <c r="D681" s="28"/>
      <c r="E681" s="26"/>
    </row>
    <row r="682" spans="3:5" ht="12.75">
      <c r="C682" s="28"/>
      <c r="D682" s="28"/>
      <c r="E682" s="26"/>
    </row>
    <row r="683" spans="3:5" ht="12.75">
      <c r="C683" s="28"/>
      <c r="D683" s="28"/>
      <c r="E683" s="26"/>
    </row>
    <row r="684" spans="3:5" ht="12.75">
      <c r="C684" s="28"/>
      <c r="D684" s="28"/>
      <c r="E684" s="26"/>
    </row>
    <row r="685" spans="3:5" ht="12.75">
      <c r="C685" s="28"/>
      <c r="D685" s="28"/>
      <c r="E685" s="26"/>
    </row>
    <row r="686" spans="3:5" ht="12.75">
      <c r="C686" s="28"/>
      <c r="D686" s="28"/>
      <c r="E686" s="26"/>
    </row>
    <row r="687" spans="3:5" ht="12.75">
      <c r="C687" s="28"/>
      <c r="D687" s="28"/>
      <c r="E687" s="26"/>
    </row>
    <row r="688" spans="3:5" ht="12.75">
      <c r="C688" s="28"/>
      <c r="D688" s="28"/>
      <c r="E688" s="26"/>
    </row>
    <row r="689" spans="3:5" ht="12.75">
      <c r="C689" s="28"/>
      <c r="D689" s="28"/>
      <c r="E689" s="26"/>
    </row>
    <row r="690" spans="3:5" ht="12.75">
      <c r="C690" s="28"/>
      <c r="D690" s="28"/>
      <c r="E690" s="26"/>
    </row>
    <row r="691" spans="3:5" ht="12.75">
      <c r="C691" s="28"/>
      <c r="D691" s="28"/>
      <c r="E691" s="26"/>
    </row>
    <row r="692" spans="3:5" ht="12.75">
      <c r="C692" s="28"/>
      <c r="D692" s="28"/>
      <c r="E692" s="26"/>
    </row>
    <row r="693" spans="3:5" ht="12.75">
      <c r="C693" s="28"/>
      <c r="D693" s="28"/>
      <c r="E693" s="26"/>
    </row>
    <row r="694" spans="3:5" ht="12.75">
      <c r="C694" s="28"/>
      <c r="D694" s="28"/>
      <c r="E694" s="26"/>
    </row>
    <row r="695" spans="3:5" ht="12.75">
      <c r="C695" s="28"/>
      <c r="D695" s="28"/>
      <c r="E695" s="26"/>
    </row>
    <row r="696" spans="3:5" ht="12.75">
      <c r="C696" s="28"/>
      <c r="D696" s="28"/>
      <c r="E696" s="26"/>
    </row>
    <row r="697" spans="3:5" ht="12.75">
      <c r="C697" s="28"/>
      <c r="D697" s="28"/>
      <c r="E697" s="26"/>
    </row>
    <row r="698" spans="3:5" ht="12.75">
      <c r="C698" s="28"/>
      <c r="D698" s="28"/>
      <c r="E698" s="26"/>
    </row>
    <row r="699" spans="3:5" ht="12.75">
      <c r="C699" s="28"/>
      <c r="D699" s="28"/>
      <c r="E699" s="26"/>
    </row>
    <row r="700" spans="3:5" ht="12.75">
      <c r="C700" s="28"/>
      <c r="D700" s="28"/>
      <c r="E700" s="26"/>
    </row>
    <row r="701" spans="3:5" ht="12.75">
      <c r="C701" s="28"/>
      <c r="D701" s="28"/>
      <c r="E701" s="26"/>
    </row>
    <row r="702" spans="3:5" ht="12.75">
      <c r="C702" s="28"/>
      <c r="D702" s="28"/>
      <c r="E702" s="26"/>
    </row>
    <row r="703" spans="3:5" ht="12.75">
      <c r="C703" s="28"/>
      <c r="D703" s="28"/>
      <c r="E703" s="26"/>
    </row>
    <row r="704" spans="3:5" ht="12.75">
      <c r="C704" s="28"/>
      <c r="D704" s="28"/>
      <c r="E704" s="26"/>
    </row>
    <row r="705" spans="3:5" ht="12.75">
      <c r="C705" s="28"/>
      <c r="D705" s="28"/>
      <c r="E705" s="26"/>
    </row>
    <row r="706" spans="3:5" ht="12.75">
      <c r="C706" s="28"/>
      <c r="D706" s="28"/>
      <c r="E706" s="26"/>
    </row>
    <row r="707" spans="3:5" ht="12.75">
      <c r="C707" s="28"/>
      <c r="D707" s="28"/>
      <c r="E707" s="26"/>
    </row>
    <row r="708" spans="3:5" ht="12.75">
      <c r="C708" s="28"/>
      <c r="D708" s="28"/>
      <c r="E708" s="26"/>
    </row>
    <row r="709" spans="3:5" ht="12.75">
      <c r="C709" s="28"/>
      <c r="D709" s="28"/>
      <c r="E709" s="26"/>
    </row>
    <row r="710" spans="3:5" ht="12.75">
      <c r="C710" s="28"/>
      <c r="D710" s="28"/>
      <c r="E710" s="26"/>
    </row>
    <row r="711" spans="3:5" ht="12.75">
      <c r="C711" s="28"/>
      <c r="D711" s="28"/>
      <c r="E711" s="26"/>
    </row>
    <row r="712" spans="3:5" ht="12.75">
      <c r="C712" s="28"/>
      <c r="D712" s="28"/>
      <c r="E712" s="26"/>
    </row>
    <row r="713" spans="3:5" ht="12.75">
      <c r="C713" s="28"/>
      <c r="D713" s="28"/>
      <c r="E713" s="26"/>
    </row>
    <row r="714" spans="3:5" ht="12.75">
      <c r="C714" s="28"/>
      <c r="D714" s="28"/>
      <c r="E714" s="26"/>
    </row>
    <row r="715" spans="3:5" ht="12.75">
      <c r="C715" s="28"/>
      <c r="D715" s="28"/>
      <c r="E715" s="26"/>
    </row>
    <row r="716" spans="3:5" ht="12.75">
      <c r="C716" s="28"/>
      <c r="D716" s="28"/>
      <c r="E716" s="26"/>
    </row>
    <row r="717" spans="3:5" ht="12.75">
      <c r="C717" s="28"/>
      <c r="D717" s="28"/>
      <c r="E717" s="26"/>
    </row>
    <row r="718" spans="3:5" ht="12.75">
      <c r="C718" s="28"/>
      <c r="D718" s="28"/>
      <c r="E718" s="26"/>
    </row>
    <row r="719" spans="3:5" ht="12.75">
      <c r="C719" s="28"/>
      <c r="D719" s="28"/>
      <c r="E719" s="26"/>
    </row>
    <row r="720" spans="3:5" ht="12.75">
      <c r="C720" s="28"/>
      <c r="D720" s="28"/>
      <c r="E720" s="26"/>
    </row>
    <row r="721" spans="3:5" ht="12.75">
      <c r="C721" s="28"/>
      <c r="D721" s="28"/>
      <c r="E721" s="26"/>
    </row>
    <row r="722" spans="3:5" ht="12.75">
      <c r="C722" s="28"/>
      <c r="D722" s="28"/>
      <c r="E722" s="26"/>
    </row>
    <row r="723" spans="3:5" ht="12.75">
      <c r="C723" s="28"/>
      <c r="D723" s="28"/>
      <c r="E723" s="26"/>
    </row>
    <row r="724" spans="3:5" ht="12.75">
      <c r="C724" s="28"/>
      <c r="D724" s="28"/>
      <c r="E724" s="26"/>
    </row>
    <row r="725" spans="3:5" ht="12.75">
      <c r="C725" s="28"/>
      <c r="D725" s="28"/>
      <c r="E725" s="26"/>
    </row>
    <row r="726" spans="3:5" ht="12.75">
      <c r="C726" s="28"/>
      <c r="D726" s="28"/>
      <c r="E726" s="26"/>
    </row>
    <row r="727" spans="3:5" ht="12.75">
      <c r="C727" s="28"/>
      <c r="D727" s="28"/>
      <c r="E727" s="26"/>
    </row>
    <row r="728" spans="3:5" ht="12.75">
      <c r="C728" s="28"/>
      <c r="D728" s="28"/>
      <c r="E728" s="26"/>
    </row>
    <row r="729" spans="3:5" ht="12.75">
      <c r="C729" s="28"/>
      <c r="D729" s="28"/>
      <c r="E729" s="26"/>
    </row>
    <row r="730" spans="3:5" ht="12.75">
      <c r="C730" s="28"/>
      <c r="D730" s="28"/>
      <c r="E730" s="26"/>
    </row>
    <row r="731" spans="3:5" ht="12.75">
      <c r="C731" s="28"/>
      <c r="D731" s="28"/>
      <c r="E731" s="26"/>
    </row>
    <row r="732" spans="3:5" ht="12.75">
      <c r="C732" s="28"/>
      <c r="D732" s="28"/>
      <c r="E732" s="26"/>
    </row>
    <row r="733" spans="3:5" ht="12.75">
      <c r="C733" s="28"/>
      <c r="D733" s="28"/>
      <c r="E733" s="26"/>
    </row>
    <row r="734" spans="3:5" ht="12.75">
      <c r="C734" s="28"/>
      <c r="D734" s="28"/>
      <c r="E734" s="26"/>
    </row>
    <row r="735" spans="3:5" ht="12.75">
      <c r="C735" s="28"/>
      <c r="D735" s="28"/>
      <c r="E735" s="26"/>
    </row>
    <row r="736" spans="3:5" ht="12.75">
      <c r="C736" s="28"/>
      <c r="D736" s="28"/>
      <c r="E736" s="26"/>
    </row>
    <row r="737" spans="3:5" ht="12.75">
      <c r="C737" s="28"/>
      <c r="D737" s="28"/>
      <c r="E737" s="26"/>
    </row>
    <row r="738" spans="3:5" ht="12.75">
      <c r="C738" s="28"/>
      <c r="D738" s="28"/>
      <c r="E738" s="26"/>
    </row>
    <row r="739" spans="3:5" ht="12.75">
      <c r="C739" s="28"/>
      <c r="D739" s="28"/>
      <c r="E739" s="26"/>
    </row>
    <row r="740" spans="3:5" ht="12.75">
      <c r="C740" s="28"/>
      <c r="D740" s="28"/>
      <c r="E740" s="26"/>
    </row>
    <row r="741" spans="3:5" ht="12.75">
      <c r="C741" s="28"/>
      <c r="D741" s="28"/>
      <c r="E741" s="26"/>
    </row>
    <row r="742" spans="3:5" ht="12.75">
      <c r="C742" s="28"/>
      <c r="D742" s="28"/>
      <c r="E742" s="26"/>
    </row>
    <row r="743" spans="3:5" ht="12.75">
      <c r="C743" s="28"/>
      <c r="D743" s="28"/>
      <c r="E743" s="26"/>
    </row>
    <row r="744" spans="3:5" ht="12.75">
      <c r="C744" s="28"/>
      <c r="D744" s="28"/>
      <c r="E744" s="26"/>
    </row>
    <row r="745" spans="3:5" ht="12.75">
      <c r="C745" s="28"/>
      <c r="D745" s="28"/>
      <c r="E745" s="26"/>
    </row>
    <row r="746" spans="3:5" ht="12.75">
      <c r="C746" s="28"/>
      <c r="D746" s="28"/>
      <c r="E746" s="26"/>
    </row>
    <row r="747" spans="3:5" ht="12.75">
      <c r="C747" s="28"/>
      <c r="D747" s="28"/>
      <c r="E747" s="26"/>
    </row>
    <row r="748" spans="3:5" ht="12.75">
      <c r="C748" s="28"/>
      <c r="D748" s="28"/>
      <c r="E748" s="26"/>
    </row>
    <row r="749" spans="3:5" ht="12.75">
      <c r="C749" s="28"/>
      <c r="D749" s="28"/>
      <c r="E749" s="26"/>
    </row>
    <row r="750" spans="3:5" ht="12.75">
      <c r="C750" s="28"/>
      <c r="D750" s="28"/>
      <c r="E750" s="26"/>
    </row>
    <row r="751" spans="3:5" ht="12.75">
      <c r="C751" s="28"/>
      <c r="D751" s="28"/>
      <c r="E751" s="26"/>
    </row>
    <row r="752" spans="3:5" ht="12.75">
      <c r="C752" s="28"/>
      <c r="D752" s="28"/>
      <c r="E752" s="26"/>
    </row>
    <row r="753" spans="3:5" ht="12.75">
      <c r="C753" s="28"/>
      <c r="D753" s="28"/>
      <c r="E753" s="26"/>
    </row>
    <row r="754" spans="3:5" ht="12.75">
      <c r="C754" s="28"/>
      <c r="D754" s="28"/>
      <c r="E754" s="26"/>
    </row>
    <row r="755" spans="3:5" ht="12.75">
      <c r="C755" s="28"/>
      <c r="D755" s="28"/>
      <c r="E755" s="26"/>
    </row>
    <row r="756" spans="3:5" ht="12.75">
      <c r="C756" s="28"/>
      <c r="D756" s="28"/>
      <c r="E756" s="26"/>
    </row>
    <row r="757" spans="3:5" ht="12.75">
      <c r="C757" s="28"/>
      <c r="D757" s="28"/>
      <c r="E757" s="26"/>
    </row>
    <row r="758" spans="3:5" ht="12.75">
      <c r="C758" s="28"/>
      <c r="D758" s="28"/>
      <c r="E758" s="26"/>
    </row>
    <row r="759" spans="3:5" ht="12.75">
      <c r="C759" s="28"/>
      <c r="D759" s="28"/>
      <c r="E759" s="26"/>
    </row>
    <row r="760" spans="3:5" ht="12.75">
      <c r="C760" s="28"/>
      <c r="D760" s="28"/>
      <c r="E760" s="26"/>
    </row>
    <row r="761" spans="3:5" ht="12.75">
      <c r="C761" s="28"/>
      <c r="D761" s="28"/>
      <c r="E761" s="26"/>
    </row>
    <row r="762" spans="3:5" ht="12.75">
      <c r="C762" s="28"/>
      <c r="D762" s="28"/>
      <c r="E762" s="26"/>
    </row>
    <row r="763" spans="3:5" ht="12.75">
      <c r="C763" s="28"/>
      <c r="D763" s="28"/>
      <c r="E763" s="26"/>
    </row>
    <row r="764" spans="3:5" ht="12.75">
      <c r="C764" s="28"/>
      <c r="D764" s="28"/>
      <c r="E764" s="26"/>
    </row>
    <row r="765" spans="3:5" ht="12.75">
      <c r="C765" s="28"/>
      <c r="D765" s="28"/>
      <c r="E765" s="26"/>
    </row>
    <row r="766" spans="3:5" ht="12.75">
      <c r="C766" s="28"/>
      <c r="D766" s="28"/>
      <c r="E766" s="26"/>
    </row>
    <row r="767" spans="3:5" ht="12.75">
      <c r="C767" s="28"/>
      <c r="D767" s="28"/>
      <c r="E767" s="26"/>
    </row>
    <row r="768" spans="3:5" ht="12.75">
      <c r="C768" s="28"/>
      <c r="D768" s="28"/>
      <c r="E768" s="26"/>
    </row>
    <row r="769" spans="3:5" ht="12.75">
      <c r="C769" s="28"/>
      <c r="D769" s="28"/>
      <c r="E769" s="26"/>
    </row>
    <row r="770" spans="3:5" ht="12.75">
      <c r="C770" s="28"/>
      <c r="D770" s="28"/>
      <c r="E770" s="26"/>
    </row>
    <row r="771" spans="3:5" ht="12.75">
      <c r="C771" s="28"/>
      <c r="D771" s="28"/>
      <c r="E771" s="26"/>
    </row>
    <row r="772" spans="3:5" ht="12.75">
      <c r="C772" s="28"/>
      <c r="D772" s="28"/>
      <c r="E772" s="26"/>
    </row>
    <row r="773" spans="3:5" ht="12.75">
      <c r="C773" s="28"/>
      <c r="D773" s="28"/>
      <c r="E773" s="26"/>
    </row>
    <row r="774" spans="3:5" ht="12.75">
      <c r="C774" s="28"/>
      <c r="D774" s="28"/>
      <c r="E774" s="26"/>
    </row>
    <row r="775" spans="3:5" ht="12.75">
      <c r="C775" s="28"/>
      <c r="D775" s="28"/>
      <c r="E775" s="26"/>
    </row>
    <row r="776" spans="3:5" ht="12.75">
      <c r="C776" s="28"/>
      <c r="D776" s="28"/>
      <c r="E776" s="26"/>
    </row>
    <row r="777" spans="3:5" ht="12.75">
      <c r="C777" s="28"/>
      <c r="D777" s="28"/>
      <c r="E777" s="26"/>
    </row>
    <row r="778" spans="3:5" ht="12.75">
      <c r="C778" s="28"/>
      <c r="D778" s="28"/>
      <c r="E778" s="26"/>
    </row>
    <row r="779" spans="3:5" ht="12.75">
      <c r="C779" s="28"/>
      <c r="D779" s="28"/>
      <c r="E779" s="26"/>
    </row>
    <row r="780" spans="3:5" ht="12.75">
      <c r="C780" s="28"/>
      <c r="D780" s="28"/>
      <c r="E780" s="26"/>
    </row>
    <row r="781" spans="3:5" ht="12.75">
      <c r="C781" s="28"/>
      <c r="D781" s="28"/>
      <c r="E781" s="26"/>
    </row>
    <row r="782" spans="3:5" ht="12.75">
      <c r="C782" s="28"/>
      <c r="D782" s="28"/>
      <c r="E782" s="26"/>
    </row>
    <row r="783" spans="3:5" ht="12.75">
      <c r="C783" s="28"/>
      <c r="D783" s="28"/>
      <c r="E783" s="26"/>
    </row>
    <row r="784" spans="3:5" ht="12.75">
      <c r="C784" s="28"/>
      <c r="D784" s="28"/>
      <c r="E784" s="26"/>
    </row>
    <row r="785" spans="3:5" ht="12.75">
      <c r="C785" s="28"/>
      <c r="D785" s="28"/>
      <c r="E785" s="26"/>
    </row>
    <row r="786" spans="3:5" ht="12.75">
      <c r="C786" s="28"/>
      <c r="D786" s="28"/>
      <c r="E786" s="26"/>
    </row>
    <row r="787" spans="3:5" ht="12.75">
      <c r="C787" s="28"/>
      <c r="D787" s="28"/>
      <c r="E787" s="26"/>
    </row>
    <row r="788" spans="3:5" ht="12.75">
      <c r="C788" s="28"/>
      <c r="D788" s="28"/>
      <c r="E788" s="26"/>
    </row>
    <row r="789" spans="3:5" ht="12.75">
      <c r="C789" s="28"/>
      <c r="D789" s="28"/>
      <c r="E789" s="26"/>
    </row>
    <row r="790" spans="3:5" ht="12.75">
      <c r="C790" s="28"/>
      <c r="D790" s="28"/>
      <c r="E790" s="26"/>
    </row>
    <row r="791" spans="3:5" ht="12.75">
      <c r="C791" s="28"/>
      <c r="D791" s="28"/>
      <c r="E791" s="26"/>
    </row>
    <row r="792" spans="3:5" ht="12.75">
      <c r="C792" s="28"/>
      <c r="D792" s="28"/>
      <c r="E792" s="26"/>
    </row>
    <row r="793" spans="3:5" ht="12.75">
      <c r="C793" s="28"/>
      <c r="D793" s="28"/>
      <c r="E793" s="26"/>
    </row>
    <row r="794" spans="3:5" ht="12.75">
      <c r="C794" s="28"/>
      <c r="D794" s="28"/>
      <c r="E794" s="26"/>
    </row>
    <row r="795" spans="3:5" ht="12.75">
      <c r="C795" s="28"/>
      <c r="D795" s="28"/>
      <c r="E795" s="26"/>
    </row>
    <row r="796" spans="3:5" ht="12.75">
      <c r="C796" s="28"/>
      <c r="D796" s="28"/>
      <c r="E796" s="26"/>
    </row>
    <row r="797" spans="3:5" ht="12.75">
      <c r="C797" s="28"/>
      <c r="D797" s="28"/>
      <c r="E797" s="26"/>
    </row>
    <row r="798" spans="3:5" ht="12.75">
      <c r="C798" s="28"/>
      <c r="D798" s="28"/>
      <c r="E798" s="26"/>
    </row>
    <row r="799" spans="3:5" ht="12.75">
      <c r="C799" s="28"/>
      <c r="D799" s="28"/>
      <c r="E799" s="26"/>
    </row>
    <row r="800" spans="3:5" ht="12.75">
      <c r="C800" s="28"/>
      <c r="D800" s="28"/>
      <c r="E800" s="26"/>
    </row>
    <row r="801" spans="3:5" ht="12.75">
      <c r="C801" s="28"/>
      <c r="D801" s="28"/>
      <c r="E801" s="26"/>
    </row>
    <row r="802" spans="3:5" ht="12.75">
      <c r="C802" s="28"/>
      <c r="D802" s="28"/>
      <c r="E802" s="26"/>
    </row>
    <row r="803" spans="3:5" ht="12.75">
      <c r="C803" s="28"/>
      <c r="D803" s="28"/>
      <c r="E803" s="26"/>
    </row>
    <row r="804" spans="3:5" ht="12.75">
      <c r="C804" s="28"/>
      <c r="D804" s="28"/>
      <c r="E804" s="26"/>
    </row>
    <row r="805" spans="3:5" ht="12.75">
      <c r="C805" s="28"/>
      <c r="D805" s="28"/>
      <c r="E805" s="26"/>
    </row>
    <row r="806" spans="3:5" ht="12.75">
      <c r="C806" s="28"/>
      <c r="D806" s="28"/>
      <c r="E806" s="26"/>
    </row>
    <row r="807" spans="3:5" ht="12.75">
      <c r="C807" s="28"/>
      <c r="D807" s="28"/>
      <c r="E807" s="26"/>
    </row>
    <row r="808" spans="3:5" ht="12.75">
      <c r="C808" s="28"/>
      <c r="D808" s="28"/>
      <c r="E808" s="26"/>
    </row>
    <row r="809" spans="3:5" ht="12.75">
      <c r="C809" s="28"/>
      <c r="D809" s="28"/>
      <c r="E809" s="26"/>
    </row>
    <row r="810" spans="3:5" ht="12.75">
      <c r="C810" s="28"/>
      <c r="D810" s="28"/>
      <c r="E810" s="26"/>
    </row>
    <row r="811" spans="3:5" ht="12.75">
      <c r="C811" s="28"/>
      <c r="D811" s="28"/>
      <c r="E811" s="26"/>
    </row>
    <row r="812" spans="3:5" ht="12.75">
      <c r="C812" s="28"/>
      <c r="D812" s="28"/>
      <c r="E812" s="26"/>
    </row>
    <row r="813" spans="3:5" ht="12.75">
      <c r="C813" s="28"/>
      <c r="D813" s="28"/>
      <c r="E813" s="26"/>
    </row>
    <row r="814" spans="3:5" ht="12.75">
      <c r="C814" s="28"/>
      <c r="D814" s="28"/>
      <c r="E814" s="26"/>
    </row>
    <row r="815" spans="3:5" ht="12.75">
      <c r="C815" s="28"/>
      <c r="D815" s="28"/>
      <c r="E815" s="26"/>
    </row>
    <row r="816" spans="3:5" ht="12.75">
      <c r="C816" s="28"/>
      <c r="D816" s="28"/>
      <c r="E816" s="26"/>
    </row>
    <row r="817" spans="3:5" ht="12.75">
      <c r="C817" s="28"/>
      <c r="D817" s="28"/>
      <c r="E817" s="26"/>
    </row>
    <row r="818" spans="3:5" ht="12.75">
      <c r="C818" s="28"/>
      <c r="D818" s="28"/>
      <c r="E818" s="26"/>
    </row>
    <row r="819" spans="3:5" ht="12.75">
      <c r="C819" s="28"/>
      <c r="D819" s="28"/>
      <c r="E819" s="26"/>
    </row>
    <row r="820" spans="3:5" ht="12.75">
      <c r="C820" s="28"/>
      <c r="D820" s="28"/>
      <c r="E820" s="26"/>
    </row>
    <row r="821" spans="3:5" ht="12.75">
      <c r="C821" s="28"/>
      <c r="D821" s="28"/>
      <c r="E821" s="26"/>
    </row>
    <row r="822" spans="3:5" ht="12.75">
      <c r="C822" s="28"/>
      <c r="D822" s="28"/>
      <c r="E822" s="26"/>
    </row>
    <row r="823" spans="3:5" ht="12.75">
      <c r="C823" s="28"/>
      <c r="D823" s="28"/>
      <c r="E823" s="26"/>
    </row>
    <row r="824" spans="3:5" ht="12.75">
      <c r="C824" s="28"/>
      <c r="D824" s="28"/>
      <c r="E824" s="26"/>
    </row>
    <row r="825" spans="3:5" ht="12.75">
      <c r="C825" s="28"/>
      <c r="D825" s="28"/>
      <c r="E825" s="26"/>
    </row>
    <row r="826" spans="3:5" ht="12.75">
      <c r="C826" s="28"/>
      <c r="D826" s="28"/>
      <c r="E826" s="26"/>
    </row>
    <row r="827" spans="3:5" ht="12.75">
      <c r="C827" s="28"/>
      <c r="D827" s="28"/>
      <c r="E827" s="26"/>
    </row>
    <row r="828" spans="3:5" ht="12.75">
      <c r="C828" s="28"/>
      <c r="D828" s="28"/>
      <c r="E828" s="26"/>
    </row>
    <row r="829" spans="3:5" ht="12.75">
      <c r="C829" s="28"/>
      <c r="D829" s="28"/>
      <c r="E829" s="26"/>
    </row>
    <row r="830" spans="3:5" ht="12.75">
      <c r="C830" s="28"/>
      <c r="D830" s="28"/>
      <c r="E830" s="26"/>
    </row>
    <row r="831" spans="3:5" ht="12.75">
      <c r="C831" s="28"/>
      <c r="D831" s="28"/>
      <c r="E831" s="26"/>
    </row>
    <row r="832" spans="3:5" ht="12.75">
      <c r="C832" s="28"/>
      <c r="D832" s="28"/>
      <c r="E832" s="26"/>
    </row>
    <row r="833" spans="3:5" ht="12.75">
      <c r="C833" s="28"/>
      <c r="D833" s="28"/>
      <c r="E833" s="26"/>
    </row>
    <row r="834" spans="3:5" ht="12.75">
      <c r="C834" s="28"/>
      <c r="D834" s="28"/>
      <c r="E834" s="26"/>
    </row>
    <row r="835" spans="3:5" ht="12.75">
      <c r="C835" s="28"/>
      <c r="D835" s="28"/>
      <c r="E835" s="26"/>
    </row>
    <row r="836" spans="3:5" ht="12.75">
      <c r="C836" s="28"/>
      <c r="D836" s="28"/>
      <c r="E836" s="26"/>
    </row>
    <row r="837" spans="3:5" ht="12.75">
      <c r="C837" s="28"/>
      <c r="D837" s="28"/>
      <c r="E837" s="26"/>
    </row>
    <row r="838" spans="3:5" ht="12.75">
      <c r="C838" s="28"/>
      <c r="D838" s="28"/>
      <c r="E838" s="26"/>
    </row>
    <row r="839" spans="3:5" ht="12.75">
      <c r="C839" s="28"/>
      <c r="D839" s="28"/>
      <c r="E839" s="26"/>
    </row>
    <row r="840" spans="3:5" ht="12.75">
      <c r="C840" s="28"/>
      <c r="D840" s="28"/>
      <c r="E840" s="26"/>
    </row>
    <row r="841" spans="3:5" ht="12.75">
      <c r="C841" s="28"/>
      <c r="D841" s="28"/>
      <c r="E841" s="26"/>
    </row>
    <row r="842" spans="3:5" ht="12.75">
      <c r="C842" s="28"/>
      <c r="D842" s="28"/>
      <c r="E842" s="26"/>
    </row>
    <row r="843" spans="3:5" ht="12.75">
      <c r="C843" s="28"/>
      <c r="D843" s="28"/>
      <c r="E843" s="26"/>
    </row>
    <row r="844" spans="3:5" ht="12.75">
      <c r="C844" s="28"/>
      <c r="D844" s="28"/>
      <c r="E844" s="26"/>
    </row>
    <row r="845" spans="3:5" ht="12.75">
      <c r="C845" s="28"/>
      <c r="D845" s="28"/>
      <c r="E845" s="26"/>
    </row>
    <row r="846" spans="3:5" ht="12.75">
      <c r="C846" s="28"/>
      <c r="D846" s="28"/>
      <c r="E846" s="26"/>
    </row>
    <row r="847" spans="3:5" ht="12.75">
      <c r="C847" s="28"/>
      <c r="D847" s="28"/>
      <c r="E847" s="26"/>
    </row>
    <row r="848" spans="3:5" ht="12.75">
      <c r="C848" s="28"/>
      <c r="D848" s="28"/>
      <c r="E848" s="26"/>
    </row>
    <row r="849" spans="3:5" ht="12.75">
      <c r="C849" s="28"/>
      <c r="D849" s="28"/>
      <c r="E849" s="26"/>
    </row>
    <row r="850" spans="3:5" ht="12.75">
      <c r="C850" s="28"/>
      <c r="D850" s="28"/>
      <c r="E850" s="26"/>
    </row>
    <row r="851" spans="3:5" ht="12.75">
      <c r="C851" s="28"/>
      <c r="D851" s="28"/>
      <c r="E851" s="26"/>
    </row>
    <row r="852" spans="3:5" ht="12.75">
      <c r="C852" s="28"/>
      <c r="D852" s="28"/>
      <c r="E852" s="26"/>
    </row>
    <row r="853" spans="3:5" ht="12.75">
      <c r="C853" s="28"/>
      <c r="D853" s="28"/>
      <c r="E853" s="26"/>
    </row>
    <row r="854" spans="3:5" ht="12.75">
      <c r="C854" s="28"/>
      <c r="D854" s="28"/>
      <c r="E854" s="26"/>
    </row>
    <row r="855" spans="3:5" ht="12.75">
      <c r="C855" s="28"/>
      <c r="D855" s="28"/>
      <c r="E855" s="26"/>
    </row>
    <row r="856" spans="3:5" ht="12.75">
      <c r="C856" s="28"/>
      <c r="D856" s="28"/>
      <c r="E856" s="26"/>
    </row>
    <row r="857" spans="3:5" ht="12.75">
      <c r="C857" s="28"/>
      <c r="D857" s="28"/>
      <c r="E857" s="26"/>
    </row>
    <row r="858" spans="3:5" ht="12.75">
      <c r="C858" s="28"/>
      <c r="D858" s="28"/>
      <c r="E858" s="26"/>
    </row>
    <row r="859" spans="3:5" ht="12.75">
      <c r="C859" s="28"/>
      <c r="D859" s="28"/>
      <c r="E859" s="26"/>
    </row>
    <row r="860" spans="3:5" ht="12.75">
      <c r="C860" s="28"/>
      <c r="D860" s="28"/>
      <c r="E860" s="26"/>
    </row>
    <row r="861" spans="3:5" ht="12.75">
      <c r="C861" s="28"/>
      <c r="D861" s="28"/>
      <c r="E861" s="26"/>
    </row>
    <row r="862" spans="3:5" ht="12.75">
      <c r="C862" s="28"/>
      <c r="D862" s="28"/>
      <c r="E862" s="26"/>
    </row>
    <row r="863" spans="3:5" ht="12.75">
      <c r="C863" s="28"/>
      <c r="D863" s="28"/>
      <c r="E863" s="26"/>
    </row>
    <row r="864" spans="3:5" ht="12.75">
      <c r="C864" s="28"/>
      <c r="D864" s="28"/>
      <c r="E864" s="26"/>
    </row>
    <row r="865" spans="3:5" ht="12.75">
      <c r="C865" s="28"/>
      <c r="D865" s="28"/>
      <c r="E865" s="26"/>
    </row>
    <row r="866" spans="3:5" ht="12.75">
      <c r="C866" s="28"/>
      <c r="D866" s="28"/>
      <c r="E866" s="26"/>
    </row>
    <row r="867" spans="3:5" ht="12.75">
      <c r="C867" s="28"/>
      <c r="D867" s="28"/>
      <c r="E867" s="26"/>
    </row>
    <row r="868" spans="3:5" ht="12.75">
      <c r="C868" s="28"/>
      <c r="D868" s="28"/>
      <c r="E868" s="26"/>
    </row>
    <row r="869" spans="3:5" ht="12.75">
      <c r="C869" s="28"/>
      <c r="D869" s="28"/>
      <c r="E869" s="26"/>
    </row>
    <row r="870" spans="3:5" ht="12.75">
      <c r="C870" s="28"/>
      <c r="D870" s="28"/>
      <c r="E870" s="26"/>
    </row>
    <row r="871" spans="3:5" ht="12.75">
      <c r="C871" s="28"/>
      <c r="D871" s="28"/>
      <c r="E871" s="26"/>
    </row>
    <row r="872" spans="3:5" ht="12.75">
      <c r="C872" s="28"/>
      <c r="D872" s="28"/>
      <c r="E872" s="26"/>
    </row>
    <row r="873" spans="3:5" ht="12.75">
      <c r="C873" s="28"/>
      <c r="D873" s="28"/>
      <c r="E873" s="26"/>
    </row>
    <row r="874" spans="3:5" ht="12.75">
      <c r="C874" s="28"/>
      <c r="D874" s="28"/>
      <c r="E874" s="26"/>
    </row>
    <row r="875" spans="3:5" ht="12.75">
      <c r="C875" s="28"/>
      <c r="D875" s="28"/>
      <c r="E875" s="26"/>
    </row>
    <row r="876" spans="3:5" ht="12.75">
      <c r="C876" s="28"/>
      <c r="D876" s="28"/>
      <c r="E876" s="26"/>
    </row>
    <row r="877" spans="3:5" ht="12.75">
      <c r="C877" s="28"/>
      <c r="D877" s="28"/>
      <c r="E877" s="26"/>
    </row>
    <row r="878" spans="3:5" ht="12.75">
      <c r="C878" s="28"/>
      <c r="D878" s="28"/>
      <c r="E878" s="26"/>
    </row>
    <row r="879" spans="3:5" ht="12.75">
      <c r="C879" s="28"/>
      <c r="D879" s="28"/>
      <c r="E879" s="26"/>
    </row>
    <row r="880" spans="3:5" ht="12.75">
      <c r="C880" s="28"/>
      <c r="D880" s="28"/>
      <c r="E880" s="26"/>
    </row>
    <row r="881" spans="3:5" ht="12.75">
      <c r="C881" s="28"/>
      <c r="D881" s="28"/>
      <c r="E881" s="26"/>
    </row>
    <row r="882" spans="3:5" ht="12.75">
      <c r="C882" s="28"/>
      <c r="D882" s="28"/>
      <c r="E882" s="26"/>
    </row>
    <row r="883" spans="3:5" ht="12.75">
      <c r="C883" s="28"/>
      <c r="D883" s="28"/>
      <c r="E883" s="26"/>
    </row>
    <row r="884" spans="3:5" ht="12.75">
      <c r="C884" s="28"/>
      <c r="D884" s="28"/>
      <c r="E884" s="26"/>
    </row>
    <row r="885" spans="3:5" ht="12.75">
      <c r="C885" s="28"/>
      <c r="D885" s="28"/>
      <c r="E885" s="26"/>
    </row>
    <row r="886" spans="3:5" ht="12.75">
      <c r="C886" s="28"/>
      <c r="D886" s="28"/>
      <c r="E886" s="26"/>
    </row>
    <row r="887" spans="3:5" ht="12.75">
      <c r="C887" s="28"/>
      <c r="D887" s="28"/>
      <c r="E887" s="26"/>
    </row>
    <row r="888" spans="3:5" ht="12.75">
      <c r="C888" s="28"/>
      <c r="D888" s="28"/>
      <c r="E888" s="26"/>
    </row>
    <row r="889" spans="3:5" ht="12.75">
      <c r="C889" s="28"/>
      <c r="D889" s="28"/>
      <c r="E889" s="26"/>
    </row>
    <row r="890" spans="3:5" ht="12.75">
      <c r="C890" s="28"/>
      <c r="D890" s="28"/>
      <c r="E890" s="26"/>
    </row>
    <row r="891" spans="3:5" ht="12.75">
      <c r="C891" s="28"/>
      <c r="D891" s="28"/>
      <c r="E891" s="26"/>
    </row>
    <row r="892" spans="3:5" ht="12.75">
      <c r="C892" s="28"/>
      <c r="D892" s="28"/>
      <c r="E892" s="26"/>
    </row>
    <row r="893" spans="3:5" ht="12.75">
      <c r="C893" s="28"/>
      <c r="D893" s="28"/>
      <c r="E893" s="26"/>
    </row>
    <row r="894" spans="3:5" ht="12.75">
      <c r="C894" s="28"/>
      <c r="D894" s="28"/>
      <c r="E894" s="26"/>
    </row>
    <row r="895" spans="3:5" ht="12.75">
      <c r="C895" s="28"/>
      <c r="D895" s="28"/>
      <c r="E895" s="26"/>
    </row>
    <row r="896" spans="3:5" ht="12.75">
      <c r="C896" s="28"/>
      <c r="D896" s="28"/>
      <c r="E896" s="26"/>
    </row>
    <row r="897" spans="3:5" ht="12.75">
      <c r="C897" s="28"/>
      <c r="D897" s="28"/>
      <c r="E897" s="26"/>
    </row>
    <row r="898" spans="3:5" ht="12.75">
      <c r="C898" s="28"/>
      <c r="D898" s="28"/>
      <c r="E898" s="26"/>
    </row>
    <row r="899" spans="3:5" ht="12.75">
      <c r="C899" s="28"/>
      <c r="D899" s="28"/>
      <c r="E899" s="26"/>
    </row>
    <row r="900" spans="3:5" ht="12.75">
      <c r="C900" s="28"/>
      <c r="D900" s="28"/>
      <c r="E900" s="26"/>
    </row>
    <row r="901" spans="3:5" ht="12.75">
      <c r="C901" s="28"/>
      <c r="D901" s="28"/>
      <c r="E901" s="26"/>
    </row>
    <row r="902" spans="3:5" ht="12.75">
      <c r="C902" s="28"/>
      <c r="D902" s="28"/>
      <c r="E902" s="26"/>
    </row>
    <row r="903" spans="3:5" ht="12.75">
      <c r="C903" s="28"/>
      <c r="D903" s="28"/>
      <c r="E903" s="26"/>
    </row>
    <row r="904" spans="3:5" ht="12.75">
      <c r="C904" s="28"/>
      <c r="D904" s="28"/>
      <c r="E904" s="26"/>
    </row>
    <row r="905" spans="3:5" ht="12.75">
      <c r="C905" s="28"/>
      <c r="D905" s="28"/>
      <c r="E905" s="26"/>
    </row>
    <row r="906" spans="3:5" ht="12.75">
      <c r="C906" s="28"/>
      <c r="D906" s="28"/>
      <c r="E906" s="26"/>
    </row>
    <row r="907" spans="3:5" ht="12.75">
      <c r="C907" s="28"/>
      <c r="D907" s="28"/>
      <c r="E907" s="26"/>
    </row>
    <row r="908" spans="3:5" ht="12.75">
      <c r="C908" s="28"/>
      <c r="D908" s="28"/>
      <c r="E908" s="26"/>
    </row>
    <row r="909" spans="3:5" ht="12.75">
      <c r="C909" s="28"/>
      <c r="D909" s="28"/>
      <c r="E909" s="26"/>
    </row>
    <row r="910" spans="3:5" ht="12.75">
      <c r="C910" s="28"/>
      <c r="D910" s="28"/>
      <c r="E910" s="26"/>
    </row>
    <row r="911" spans="3:5" ht="12.75">
      <c r="C911" s="28"/>
      <c r="D911" s="28"/>
      <c r="E911" s="26"/>
    </row>
    <row r="912" spans="3:5" ht="12.75">
      <c r="C912" s="28"/>
      <c r="D912" s="28"/>
      <c r="E912" s="26"/>
    </row>
    <row r="913" spans="3:5" ht="12.75">
      <c r="C913" s="28"/>
      <c r="D913" s="28"/>
      <c r="E913" s="26"/>
    </row>
    <row r="914" spans="3:5" ht="12.75">
      <c r="C914" s="28"/>
      <c r="D914" s="28"/>
      <c r="E914" s="26"/>
    </row>
    <row r="915" spans="3:5" ht="12.75">
      <c r="C915" s="28"/>
      <c r="D915" s="28"/>
      <c r="E915" s="26"/>
    </row>
    <row r="916" spans="3:5" ht="12.75">
      <c r="C916" s="28"/>
      <c r="D916" s="28"/>
      <c r="E916" s="26"/>
    </row>
    <row r="917" spans="3:5" ht="12.75">
      <c r="C917" s="28"/>
      <c r="D917" s="28"/>
      <c r="E917" s="26"/>
    </row>
    <row r="918" spans="3:5" ht="12.75">
      <c r="C918" s="28"/>
      <c r="D918" s="28"/>
      <c r="E918" s="26"/>
    </row>
    <row r="919" spans="3:5" ht="12.75">
      <c r="C919" s="28"/>
      <c r="D919" s="28"/>
      <c r="E919" s="26"/>
    </row>
    <row r="920" spans="3:5" ht="12.75">
      <c r="C920" s="28"/>
      <c r="D920" s="28"/>
      <c r="E920" s="26"/>
    </row>
    <row r="921" spans="3:5" ht="12.75">
      <c r="C921" s="28"/>
      <c r="D921" s="28"/>
      <c r="E921" s="26"/>
    </row>
    <row r="922" spans="3:5" ht="12.75">
      <c r="C922" s="28"/>
      <c r="D922" s="28"/>
      <c r="E922" s="26"/>
    </row>
    <row r="923" spans="3:5" ht="12.75">
      <c r="C923" s="28"/>
      <c r="D923" s="28"/>
      <c r="E923" s="26"/>
    </row>
    <row r="924" spans="3:5" ht="12.75">
      <c r="C924" s="28"/>
      <c r="D924" s="28"/>
      <c r="E924" s="26"/>
    </row>
    <row r="925" spans="3:5" ht="12.75">
      <c r="C925" s="28"/>
      <c r="D925" s="28"/>
      <c r="E925" s="26"/>
    </row>
    <row r="926" spans="3:5" ht="12.75">
      <c r="C926" s="28"/>
      <c r="D926" s="28"/>
      <c r="E926" s="26"/>
    </row>
    <row r="927" spans="3:5" ht="12.75">
      <c r="C927" s="28"/>
      <c r="D927" s="28"/>
      <c r="E927" s="26"/>
    </row>
    <row r="928" spans="3:5" ht="12.75">
      <c r="C928" s="28"/>
      <c r="D928" s="28"/>
      <c r="E928" s="26"/>
    </row>
    <row r="929" spans="3:5" ht="12.75">
      <c r="C929" s="28"/>
      <c r="D929" s="28"/>
      <c r="E929" s="26"/>
    </row>
    <row r="930" spans="3:5" ht="12.75">
      <c r="C930" s="28"/>
      <c r="D930" s="28"/>
      <c r="E930" s="26"/>
    </row>
    <row r="931" spans="3:5" ht="12.75">
      <c r="C931" s="28"/>
      <c r="D931" s="28"/>
      <c r="E931" s="26"/>
    </row>
    <row r="932" spans="3:5" ht="12.75">
      <c r="C932" s="28"/>
      <c r="D932" s="28"/>
      <c r="E932" s="26"/>
    </row>
    <row r="933" spans="3:5" ht="12.75">
      <c r="C933" s="28"/>
      <c r="D933" s="28"/>
      <c r="E933" s="26"/>
    </row>
    <row r="934" spans="3:5" ht="12.75">
      <c r="C934" s="28"/>
      <c r="D934" s="28"/>
      <c r="E934" s="26"/>
    </row>
    <row r="935" spans="3:5" ht="12.75">
      <c r="C935" s="28"/>
      <c r="D935" s="28"/>
      <c r="E935" s="26"/>
    </row>
    <row r="936" spans="3:5" ht="12.75">
      <c r="C936" s="28"/>
      <c r="D936" s="28"/>
      <c r="E936" s="26"/>
    </row>
    <row r="937" spans="3:5" ht="12.75">
      <c r="C937" s="28"/>
      <c r="D937" s="28"/>
      <c r="E937" s="26"/>
    </row>
    <row r="938" spans="3:5" ht="12.75">
      <c r="C938" s="28"/>
      <c r="D938" s="28"/>
      <c r="E938" s="26"/>
    </row>
    <row r="939" spans="3:5" ht="12.75">
      <c r="C939" s="28"/>
      <c r="D939" s="28"/>
      <c r="E939" s="26"/>
    </row>
    <row r="940" spans="3:5" ht="12.75">
      <c r="C940" s="28"/>
      <c r="D940" s="28"/>
      <c r="E940" s="26"/>
    </row>
    <row r="941" spans="3:5" ht="12.75">
      <c r="C941" s="28"/>
      <c r="D941" s="28"/>
      <c r="E941" s="26"/>
    </row>
    <row r="942" spans="3:5" ht="12.75">
      <c r="C942" s="28"/>
      <c r="D942" s="28"/>
      <c r="E942" s="26"/>
    </row>
    <row r="943" spans="3:5" ht="12.75">
      <c r="C943" s="28"/>
      <c r="D943" s="28"/>
      <c r="E943" s="26"/>
    </row>
    <row r="944" spans="3:5" ht="12.75">
      <c r="C944" s="28"/>
      <c r="D944" s="28"/>
      <c r="E944" s="26"/>
    </row>
    <row r="945" spans="3:5" ht="12.75">
      <c r="C945" s="28"/>
      <c r="D945" s="28"/>
      <c r="E945" s="26"/>
    </row>
    <row r="946" spans="3:5" ht="12.75">
      <c r="C946" s="28"/>
      <c r="D946" s="28"/>
      <c r="E946" s="26"/>
    </row>
    <row r="947" spans="3:5" ht="12.75">
      <c r="C947" s="28"/>
      <c r="D947" s="28"/>
      <c r="E947" s="26"/>
    </row>
    <row r="948" spans="3:5" ht="12.75">
      <c r="C948" s="28"/>
      <c r="D948" s="28"/>
      <c r="E948" s="26"/>
    </row>
    <row r="949" spans="3:5" ht="12.75">
      <c r="C949" s="28"/>
      <c r="D949" s="28"/>
      <c r="E949" s="26"/>
    </row>
    <row r="950" spans="3:5" ht="12.75">
      <c r="C950" s="28"/>
      <c r="D950" s="28"/>
      <c r="E950" s="26"/>
    </row>
    <row r="951" spans="3:5" ht="12.75">
      <c r="C951" s="28"/>
      <c r="D951" s="28"/>
      <c r="E951" s="26"/>
    </row>
    <row r="952" spans="3:5" ht="12.75">
      <c r="C952" s="28"/>
      <c r="D952" s="28"/>
      <c r="E952" s="26"/>
    </row>
    <row r="953" spans="3:5" ht="12.75">
      <c r="C953" s="28"/>
      <c r="D953" s="28"/>
      <c r="E953" s="26"/>
    </row>
    <row r="954" spans="3:5" ht="12.75">
      <c r="C954" s="28"/>
      <c r="D954" s="28"/>
      <c r="E954" s="26"/>
    </row>
    <row r="955" spans="3:5" ht="12.75">
      <c r="C955" s="28"/>
      <c r="D955" s="28"/>
      <c r="E955" s="26"/>
    </row>
    <row r="956" spans="3:5" ht="12.75">
      <c r="C956" s="28"/>
      <c r="D956" s="28"/>
      <c r="E956" s="26"/>
    </row>
    <row r="957" spans="3:5" ht="12.75">
      <c r="C957" s="28"/>
      <c r="D957" s="28"/>
      <c r="E957" s="26"/>
    </row>
    <row r="958" spans="3:5" ht="12.75">
      <c r="C958" s="28"/>
      <c r="D958" s="28"/>
      <c r="E958" s="26"/>
    </row>
    <row r="959" spans="3:5" ht="12.75">
      <c r="C959" s="28"/>
      <c r="D959" s="28"/>
      <c r="E959" s="26"/>
    </row>
    <row r="960" spans="3:5" ht="12.75">
      <c r="C960" s="28"/>
      <c r="D960" s="28"/>
      <c r="E960" s="26"/>
    </row>
    <row r="961" spans="3:5" ht="12.75">
      <c r="C961" s="28"/>
      <c r="D961" s="28"/>
      <c r="E961" s="26"/>
    </row>
    <row r="962" spans="3:5" ht="12.75">
      <c r="C962" s="28"/>
      <c r="D962" s="28"/>
      <c r="E962" s="26"/>
    </row>
    <row r="963" spans="3:5" ht="12.75">
      <c r="C963" s="28"/>
      <c r="D963" s="28"/>
      <c r="E963" s="26"/>
    </row>
    <row r="964" spans="3:5" ht="12.75">
      <c r="C964" s="28"/>
      <c r="D964" s="28"/>
      <c r="E964" s="26"/>
    </row>
    <row r="965" spans="3:5" ht="12.75">
      <c r="C965" s="28"/>
      <c r="D965" s="28"/>
      <c r="E965" s="26"/>
    </row>
    <row r="966" spans="3:5" ht="12.75">
      <c r="C966" s="28"/>
      <c r="D966" s="28"/>
      <c r="E966" s="26"/>
    </row>
    <row r="967" spans="3:5" ht="12.75">
      <c r="C967" s="28"/>
      <c r="D967" s="28"/>
      <c r="E967" s="26"/>
    </row>
    <row r="968" spans="3:5" ht="12.75">
      <c r="C968" s="28"/>
      <c r="D968" s="28"/>
      <c r="E968" s="26"/>
    </row>
    <row r="969" spans="3:5" ht="12.75">
      <c r="C969" s="28"/>
      <c r="D969" s="28"/>
      <c r="E969" s="26"/>
    </row>
    <row r="970" spans="3:5" ht="12.75">
      <c r="C970" s="28"/>
      <c r="D970" s="28"/>
      <c r="E970" s="26"/>
    </row>
    <row r="971" spans="3:5" ht="12.75">
      <c r="C971" s="28"/>
      <c r="D971" s="28"/>
      <c r="E971" s="26"/>
    </row>
    <row r="972" spans="3:5" ht="12.75">
      <c r="C972" s="28"/>
      <c r="D972" s="28"/>
      <c r="E972" s="26"/>
    </row>
    <row r="973" spans="3:5" ht="12.75">
      <c r="C973" s="28"/>
      <c r="D973" s="28"/>
      <c r="E973" s="26"/>
    </row>
    <row r="974" spans="3:5" ht="12.75">
      <c r="C974" s="28"/>
      <c r="D974" s="28"/>
      <c r="E974" s="26"/>
    </row>
    <row r="975" spans="3:5" ht="12.75">
      <c r="C975" s="28"/>
      <c r="D975" s="28"/>
      <c r="E975" s="26"/>
    </row>
    <row r="976" spans="3:5" ht="12.75">
      <c r="C976" s="28"/>
      <c r="D976" s="28"/>
      <c r="E976" s="26"/>
    </row>
    <row r="977" spans="3:5" ht="12.75">
      <c r="C977" s="28"/>
      <c r="D977" s="28"/>
      <c r="E977" s="26"/>
    </row>
    <row r="978" spans="3:5" ht="12.75">
      <c r="C978" s="28"/>
      <c r="D978" s="28"/>
      <c r="E978" s="26"/>
    </row>
    <row r="979" spans="3:5" ht="12.75">
      <c r="C979" s="28"/>
      <c r="D979" s="28"/>
      <c r="E979" s="26"/>
    </row>
    <row r="980" spans="3:5" ht="12.75">
      <c r="C980" s="28"/>
      <c r="D980" s="28"/>
      <c r="E980" s="26"/>
    </row>
    <row r="981" spans="3:5" ht="12.75">
      <c r="C981" s="28"/>
      <c r="D981" s="28"/>
      <c r="E981" s="26"/>
    </row>
    <row r="982" spans="3:5" ht="12.75">
      <c r="C982" s="28"/>
      <c r="D982" s="28"/>
      <c r="E982" s="26"/>
    </row>
    <row r="983" spans="3:5" ht="12.75">
      <c r="C983" s="28"/>
      <c r="D983" s="28"/>
      <c r="E983" s="26"/>
    </row>
    <row r="984" spans="3:5" ht="12.75">
      <c r="C984" s="28"/>
      <c r="D984" s="28"/>
      <c r="E984" s="26"/>
    </row>
    <row r="985" spans="3:5" ht="12.75">
      <c r="C985" s="28"/>
      <c r="D985" s="28"/>
      <c r="E985" s="26"/>
    </row>
    <row r="986" spans="3:5" ht="12.75">
      <c r="C986" s="28"/>
      <c r="D986" s="28"/>
      <c r="E986" s="26"/>
    </row>
    <row r="987" spans="3:5" ht="12.75">
      <c r="C987" s="28"/>
      <c r="D987" s="28"/>
      <c r="E987" s="26"/>
    </row>
    <row r="988" spans="3:5" ht="12.75">
      <c r="C988" s="28"/>
      <c r="D988" s="28"/>
      <c r="E988" s="26"/>
    </row>
    <row r="989" spans="3:5" ht="12.75">
      <c r="C989" s="28"/>
      <c r="D989" s="28"/>
      <c r="E989" s="26"/>
    </row>
    <row r="990" spans="3:5" ht="12.75">
      <c r="C990" s="28"/>
      <c r="D990" s="28"/>
      <c r="E990" s="26"/>
    </row>
    <row r="991" spans="3:5" ht="12.75">
      <c r="C991" s="28"/>
      <c r="D991" s="28"/>
      <c r="E991" s="26"/>
    </row>
    <row r="992" spans="3:5" ht="12.75">
      <c r="C992" s="28"/>
      <c r="D992" s="28"/>
      <c r="E992" s="26"/>
    </row>
    <row r="993" spans="3:5" ht="12.75">
      <c r="C993" s="28"/>
      <c r="D993" s="28"/>
      <c r="E993" s="26"/>
    </row>
    <row r="994" spans="3:5" ht="12.75">
      <c r="C994" s="28"/>
      <c r="D994" s="28"/>
      <c r="E994" s="26"/>
    </row>
    <row r="995" spans="3:5" ht="12.75">
      <c r="C995" s="28"/>
      <c r="D995" s="28"/>
      <c r="E995" s="26"/>
    </row>
    <row r="996" spans="3:5" ht="12.75">
      <c r="C996" s="28"/>
      <c r="D996" s="28"/>
      <c r="E996" s="26"/>
    </row>
    <row r="997" spans="3:5" ht="12.75">
      <c r="C997" s="28"/>
      <c r="D997" s="28"/>
      <c r="E997" s="26"/>
    </row>
    <row r="998" spans="3:5" ht="12.75">
      <c r="C998" s="28"/>
      <c r="D998" s="28"/>
      <c r="E998" s="26"/>
    </row>
    <row r="999" spans="3:5" ht="12.75">
      <c r="C999" s="28"/>
      <c r="D999" s="28"/>
      <c r="E999" s="26"/>
    </row>
    <row r="1000" spans="3:5" ht="12.75">
      <c r="C1000" s="28"/>
      <c r="D1000" s="28"/>
      <c r="E1000" s="26"/>
    </row>
    <row r="1001" spans="3:5" ht="12.75">
      <c r="C1001" s="28"/>
      <c r="D1001" s="28"/>
      <c r="E1001" s="26"/>
    </row>
    <row r="1002" spans="3:5" ht="12.75">
      <c r="C1002" s="28"/>
      <c r="D1002" s="28"/>
      <c r="E1002" s="26"/>
    </row>
    <row r="1003" spans="3:5" ht="12.75">
      <c r="C1003" s="28"/>
      <c r="D1003" s="28"/>
      <c r="E1003" s="26"/>
    </row>
    <row r="1004" spans="3:5" ht="12.75">
      <c r="C1004" s="28"/>
      <c r="D1004" s="28"/>
      <c r="E1004" s="26"/>
    </row>
    <row r="1005" spans="3:5" ht="12.75">
      <c r="C1005" s="28"/>
      <c r="D1005" s="28"/>
      <c r="E1005" s="26"/>
    </row>
    <row r="1006" spans="3:5" ht="12.75">
      <c r="C1006" s="28"/>
      <c r="D1006" s="28"/>
      <c r="E1006" s="26"/>
    </row>
    <row r="1007" spans="3:5" ht="12.75">
      <c r="C1007" s="28"/>
      <c r="D1007" s="28"/>
      <c r="E1007" s="26"/>
    </row>
    <row r="1008" spans="3:5" ht="12.75">
      <c r="C1008" s="28"/>
      <c r="D1008" s="28"/>
      <c r="E1008" s="26"/>
    </row>
    <row r="1009" spans="3:5" ht="12.75">
      <c r="C1009" s="28"/>
      <c r="D1009" s="28"/>
      <c r="E1009" s="26"/>
    </row>
    <row r="1010" spans="3:5" ht="12.75">
      <c r="C1010" s="28"/>
      <c r="D1010" s="28"/>
      <c r="E1010" s="26"/>
    </row>
    <row r="1011" spans="3:5" ht="12.75">
      <c r="C1011" s="28"/>
      <c r="D1011" s="28"/>
      <c r="E1011" s="26"/>
    </row>
    <row r="1012" spans="3:5" ht="12.75">
      <c r="C1012" s="28"/>
      <c r="D1012" s="28"/>
      <c r="E1012" s="26"/>
    </row>
    <row r="1013" spans="3:5" ht="12.75">
      <c r="C1013" s="28"/>
      <c r="D1013" s="28"/>
      <c r="E1013" s="26"/>
    </row>
    <row r="1014" spans="3:5" ht="12.75">
      <c r="C1014" s="28"/>
      <c r="D1014" s="28"/>
      <c r="E1014" s="26"/>
    </row>
    <row r="1015" spans="3:5" ht="12.75">
      <c r="C1015" s="28"/>
      <c r="D1015" s="28"/>
      <c r="E1015" s="26"/>
    </row>
    <row r="1016" spans="3:5" ht="12.75">
      <c r="C1016" s="28"/>
      <c r="D1016" s="28"/>
      <c r="E1016" s="26"/>
    </row>
    <row r="1017" spans="3:5" ht="12.75">
      <c r="C1017" s="28"/>
      <c r="D1017" s="28"/>
      <c r="E1017" s="26"/>
    </row>
    <row r="1018" spans="3:5" ht="12.75">
      <c r="C1018" s="28"/>
      <c r="D1018" s="28"/>
      <c r="E1018" s="26"/>
    </row>
    <row r="1019" spans="3:5" ht="12.75">
      <c r="C1019" s="28"/>
      <c r="D1019" s="28"/>
      <c r="E1019" s="26"/>
    </row>
    <row r="1020" spans="3:5" ht="12.75">
      <c r="C1020" s="28"/>
      <c r="D1020" s="28"/>
      <c r="E1020" s="26"/>
    </row>
    <row r="1021" spans="3:5" ht="12.75">
      <c r="C1021" s="28"/>
      <c r="D1021" s="28"/>
      <c r="E1021" s="26"/>
    </row>
    <row r="1022" spans="3:5" ht="12.75">
      <c r="C1022" s="28"/>
      <c r="D1022" s="28"/>
      <c r="E1022" s="26"/>
    </row>
    <row r="1023" spans="3:5" ht="12.75">
      <c r="C1023" s="28"/>
      <c r="D1023" s="28"/>
      <c r="E1023" s="26"/>
    </row>
    <row r="1024" spans="3:5" ht="12.75">
      <c r="C1024" s="28"/>
      <c r="D1024" s="28"/>
      <c r="E1024" s="26"/>
    </row>
    <row r="1025" spans="3:5" ht="12.75">
      <c r="C1025" s="28"/>
      <c r="D1025" s="28"/>
      <c r="E1025" s="26"/>
    </row>
    <row r="1026" spans="3:4" ht="12.75">
      <c r="C1026" s="21"/>
      <c r="D1026" s="21"/>
    </row>
    <row r="1027" spans="3:4" ht="12.75">
      <c r="C1027" s="21"/>
      <c r="D1027" s="21"/>
    </row>
    <row r="1028" spans="3:4" ht="12.75">
      <c r="C1028" s="21"/>
      <c r="D1028" s="21"/>
    </row>
    <row r="1029" spans="3:4" ht="12.75">
      <c r="C1029" s="21"/>
      <c r="D1029" s="21"/>
    </row>
    <row r="1030" spans="3:4" ht="12.75">
      <c r="C1030" s="21"/>
      <c r="D1030" s="21"/>
    </row>
    <row r="1031" spans="3:4" ht="12.75">
      <c r="C1031" s="21"/>
      <c r="D1031" s="21"/>
    </row>
    <row r="1032" spans="3:4" ht="12.75">
      <c r="C1032" s="21"/>
      <c r="D1032" s="21"/>
    </row>
    <row r="1033" spans="3:4" ht="12.75">
      <c r="C1033" s="21"/>
      <c r="D1033" s="21"/>
    </row>
    <row r="1034" spans="3:4" ht="12.75">
      <c r="C1034" s="21"/>
      <c r="D1034" s="21"/>
    </row>
    <row r="1035" spans="3:4" ht="12.75">
      <c r="C1035" s="21"/>
      <c r="D1035" s="21"/>
    </row>
    <row r="1036" spans="3:4" ht="12.75">
      <c r="C1036" s="21"/>
      <c r="D1036" s="21"/>
    </row>
    <row r="1037" spans="3:4" ht="12.75">
      <c r="C1037" s="21"/>
      <c r="D1037" s="21"/>
    </row>
    <row r="1038" spans="3:4" ht="12.75">
      <c r="C1038" s="21"/>
      <c r="D1038" s="21"/>
    </row>
    <row r="1039" spans="3:4" ht="12.75">
      <c r="C1039" s="21"/>
      <c r="D1039" s="21"/>
    </row>
    <row r="1040" spans="3:4" ht="12.75">
      <c r="C1040" s="21"/>
      <c r="D1040" s="21"/>
    </row>
    <row r="1041" spans="3:4" ht="12.75">
      <c r="C1041" s="21"/>
      <c r="D1041" s="21"/>
    </row>
    <row r="1042" spans="3:4" ht="12.75">
      <c r="C1042" s="21"/>
      <c r="D1042" s="21"/>
    </row>
    <row r="1043" spans="3:4" ht="12.75">
      <c r="C1043" s="21"/>
      <c r="D1043" s="21"/>
    </row>
    <row r="1044" spans="3:4" ht="12.75">
      <c r="C1044" s="21"/>
      <c r="D1044" s="21"/>
    </row>
    <row r="1045" spans="3:4" ht="12.75">
      <c r="C1045" s="21"/>
      <c r="D1045" s="21"/>
    </row>
    <row r="1046" spans="3:4" ht="12.75">
      <c r="C1046" s="21"/>
      <c r="D1046" s="21"/>
    </row>
    <row r="1047" spans="3:4" ht="12.75">
      <c r="C1047" s="21"/>
      <c r="D1047" s="21"/>
    </row>
    <row r="1048" spans="3:4" ht="12.75">
      <c r="C1048" s="21"/>
      <c r="D1048" s="21"/>
    </row>
    <row r="1049" spans="3:4" ht="12.75">
      <c r="C1049" s="21"/>
      <c r="D1049" s="21"/>
    </row>
    <row r="1050" spans="3:4" ht="12.75">
      <c r="C1050" s="21"/>
      <c r="D1050" s="21"/>
    </row>
    <row r="1051" spans="3:4" ht="12.75">
      <c r="C1051" s="21"/>
      <c r="D1051" s="21"/>
    </row>
    <row r="1052" spans="3:4" ht="12.75">
      <c r="C1052" s="21"/>
      <c r="D1052" s="21"/>
    </row>
    <row r="1053" spans="3:4" ht="12.75">
      <c r="C1053" s="21"/>
      <c r="D1053" s="21"/>
    </row>
    <row r="1054" spans="3:4" ht="12.75">
      <c r="C1054" s="21"/>
      <c r="D1054" s="21"/>
    </row>
    <row r="1055" spans="3:4" ht="12.75">
      <c r="C1055" s="21"/>
      <c r="D1055" s="21"/>
    </row>
    <row r="1056" spans="3:4" ht="12.75">
      <c r="C1056" s="21"/>
      <c r="D1056" s="21"/>
    </row>
    <row r="1057" spans="3:4" ht="12.75">
      <c r="C1057" s="21"/>
      <c r="D1057" s="21"/>
    </row>
    <row r="1058" spans="3:4" ht="12.75">
      <c r="C1058" s="21"/>
      <c r="D1058" s="21"/>
    </row>
    <row r="1059" spans="3:4" ht="12.75">
      <c r="C1059" s="21"/>
      <c r="D1059" s="21"/>
    </row>
    <row r="1060" spans="3:4" ht="12.75">
      <c r="C1060" s="21"/>
      <c r="D1060" s="21"/>
    </row>
    <row r="1061" spans="3:4" ht="12.75">
      <c r="C1061" s="21"/>
      <c r="D1061" s="21"/>
    </row>
    <row r="1062" spans="3:4" ht="12.75">
      <c r="C1062" s="21"/>
      <c r="D1062" s="21"/>
    </row>
    <row r="1063" spans="3:4" ht="12.75">
      <c r="C1063" s="21"/>
      <c r="D1063" s="21"/>
    </row>
    <row r="1064" spans="3:4" ht="12.75">
      <c r="C1064" s="21"/>
      <c r="D1064" s="21"/>
    </row>
    <row r="1065" spans="3:4" ht="12.75">
      <c r="C1065" s="21"/>
      <c r="D1065" s="21"/>
    </row>
    <row r="1066" spans="3:4" ht="12.75">
      <c r="C1066" s="21"/>
      <c r="D1066" s="21"/>
    </row>
    <row r="1067" spans="3:4" ht="12.75">
      <c r="C1067" s="21"/>
      <c r="D1067" s="21"/>
    </row>
    <row r="1068" spans="3:4" ht="12.75">
      <c r="C1068" s="21"/>
      <c r="D1068" s="21"/>
    </row>
    <row r="1069" spans="3:4" ht="12.75">
      <c r="C1069" s="21"/>
      <c r="D1069" s="21"/>
    </row>
    <row r="1070" spans="3:4" ht="12.75">
      <c r="C1070" s="21"/>
      <c r="D1070" s="21"/>
    </row>
    <row r="1071" spans="3:4" ht="12.75">
      <c r="C1071" s="21"/>
      <c r="D1071" s="21"/>
    </row>
    <row r="1072" spans="3:4" ht="12.75">
      <c r="C1072" s="21"/>
      <c r="D1072" s="21"/>
    </row>
    <row r="1073" spans="3:4" ht="12.75">
      <c r="C1073" s="21"/>
      <c r="D1073" s="21"/>
    </row>
    <row r="1074" spans="3:4" ht="12.75">
      <c r="C1074" s="21"/>
      <c r="D1074" s="21"/>
    </row>
    <row r="1075" spans="3:4" ht="12.75">
      <c r="C1075" s="21"/>
      <c r="D1075" s="21"/>
    </row>
    <row r="1076" spans="3:4" ht="12.75">
      <c r="C1076" s="21"/>
      <c r="D1076" s="21"/>
    </row>
    <row r="1077" spans="3:4" ht="12.75">
      <c r="C1077" s="21"/>
      <c r="D1077" s="21"/>
    </row>
    <row r="1078" spans="3:4" ht="12.75">
      <c r="C1078" s="21"/>
      <c r="D1078" s="21"/>
    </row>
    <row r="1079" spans="3:4" ht="12.75">
      <c r="C1079" s="21"/>
      <c r="D1079" s="21"/>
    </row>
    <row r="1080" spans="3:4" ht="12.75">
      <c r="C1080" s="21"/>
      <c r="D1080" s="21"/>
    </row>
    <row r="1081" spans="3:4" ht="12.75">
      <c r="C1081" s="21"/>
      <c r="D1081" s="21"/>
    </row>
    <row r="1082" spans="3:4" ht="12.75">
      <c r="C1082" s="21"/>
      <c r="D1082" s="21"/>
    </row>
    <row r="1083" spans="3:4" ht="12.75">
      <c r="C1083" s="21"/>
      <c r="D1083" s="21"/>
    </row>
    <row r="1084" spans="3:4" ht="12.75">
      <c r="C1084" s="21"/>
      <c r="D1084" s="21"/>
    </row>
    <row r="1085" spans="3:4" ht="12.75">
      <c r="C1085" s="21"/>
      <c r="D1085" s="21"/>
    </row>
    <row r="1086" spans="3:4" ht="12.75">
      <c r="C1086" s="21"/>
      <c r="D1086" s="21"/>
    </row>
    <row r="1087" spans="3:4" ht="12.75">
      <c r="C1087" s="21"/>
      <c r="D1087" s="21"/>
    </row>
    <row r="1088" spans="3:4" ht="12.75">
      <c r="C1088" s="21"/>
      <c r="D1088" s="21"/>
    </row>
    <row r="1089" spans="3:4" ht="12.75">
      <c r="C1089" s="21"/>
      <c r="D1089" s="21"/>
    </row>
    <row r="1090" spans="3:4" ht="12.75">
      <c r="C1090" s="21"/>
      <c r="D1090" s="21"/>
    </row>
    <row r="1091" spans="3:4" ht="12.75">
      <c r="C1091" s="21"/>
      <c r="D1091" s="21"/>
    </row>
    <row r="1092" spans="3:4" ht="12.75">
      <c r="C1092" s="21"/>
      <c r="D1092" s="21"/>
    </row>
    <row r="1093" spans="3:4" ht="12.75">
      <c r="C1093" s="21"/>
      <c r="D1093" s="21"/>
    </row>
    <row r="1094" spans="3:4" ht="12.75">
      <c r="C1094" s="21"/>
      <c r="D1094" s="21"/>
    </row>
    <row r="1095" spans="3:4" ht="12.75">
      <c r="C1095" s="21"/>
      <c r="D1095" s="21"/>
    </row>
    <row r="1096" spans="3:4" ht="12.75">
      <c r="C1096" s="21"/>
      <c r="D1096" s="21"/>
    </row>
    <row r="1097" spans="3:4" ht="12.75">
      <c r="C1097" s="21"/>
      <c r="D1097" s="21"/>
    </row>
    <row r="1098" spans="3:4" ht="12.75">
      <c r="C1098" s="21"/>
      <c r="D1098" s="21"/>
    </row>
    <row r="1099" spans="3:4" ht="12.75">
      <c r="C1099" s="21"/>
      <c r="D1099" s="21"/>
    </row>
    <row r="1100" spans="3:4" ht="12.75">
      <c r="C1100" s="21"/>
      <c r="D1100" s="21"/>
    </row>
    <row r="1101" spans="3:4" ht="12.75">
      <c r="C1101" s="21"/>
      <c r="D1101" s="21"/>
    </row>
    <row r="1102" spans="3:4" ht="12.75">
      <c r="C1102" s="21"/>
      <c r="D1102" s="21"/>
    </row>
    <row r="1103" spans="3:4" ht="12.75">
      <c r="C1103" s="21"/>
      <c r="D1103" s="21"/>
    </row>
    <row r="1104" spans="3:4" ht="12.75">
      <c r="C1104" s="21"/>
      <c r="D1104" s="21"/>
    </row>
    <row r="1105" spans="3:4" ht="12.75">
      <c r="C1105" s="21"/>
      <c r="D1105" s="21"/>
    </row>
    <row r="1106" spans="3:4" ht="12.75">
      <c r="C1106" s="21"/>
      <c r="D1106" s="21"/>
    </row>
    <row r="1107" spans="3:4" ht="12.75">
      <c r="C1107" s="21"/>
      <c r="D1107" s="21"/>
    </row>
    <row r="1108" spans="3:4" ht="12.75">
      <c r="C1108" s="21"/>
      <c r="D1108" s="21"/>
    </row>
    <row r="1109" spans="3:4" ht="12.75">
      <c r="C1109" s="21"/>
      <c r="D1109" s="21"/>
    </row>
    <row r="1110" spans="3:4" ht="12.75">
      <c r="C1110" s="21"/>
      <c r="D1110" s="21"/>
    </row>
    <row r="1111" spans="3:4" ht="12.75">
      <c r="C1111" s="21"/>
      <c r="D1111" s="21"/>
    </row>
    <row r="1112" spans="3:4" ht="12.75">
      <c r="C1112" s="21"/>
      <c r="D1112" s="21"/>
    </row>
    <row r="1113" spans="3:4" ht="12.75">
      <c r="C1113" s="21"/>
      <c r="D1113" s="21"/>
    </row>
    <row r="1114" spans="3:4" ht="12.75">
      <c r="C1114" s="21"/>
      <c r="D1114" s="21"/>
    </row>
    <row r="1115" spans="3:4" ht="12.75">
      <c r="C1115" s="21"/>
      <c r="D1115" s="21"/>
    </row>
    <row r="1116" spans="3:4" ht="12.75">
      <c r="C1116" s="21"/>
      <c r="D1116" s="21"/>
    </row>
    <row r="1117" spans="3:4" ht="12.75">
      <c r="C1117" s="21"/>
      <c r="D1117" s="21"/>
    </row>
    <row r="1118" spans="3:4" ht="12.75">
      <c r="C1118" s="21"/>
      <c r="D1118" s="21"/>
    </row>
    <row r="1119" spans="3:4" ht="12.75">
      <c r="C1119" s="21"/>
      <c r="D1119" s="21"/>
    </row>
    <row r="1120" spans="3:4" ht="12.75">
      <c r="C1120" s="21"/>
      <c r="D1120" s="21"/>
    </row>
    <row r="1121" spans="3:4" ht="12.75">
      <c r="C1121" s="21"/>
      <c r="D1121" s="21"/>
    </row>
    <row r="1122" spans="3:4" ht="12.75">
      <c r="C1122" s="21"/>
      <c r="D1122" s="21"/>
    </row>
    <row r="1123" spans="3:4" ht="12.75">
      <c r="C1123" s="21"/>
      <c r="D1123" s="21"/>
    </row>
    <row r="1124" spans="3:4" ht="12.75">
      <c r="C1124" s="21"/>
      <c r="D1124" s="21"/>
    </row>
    <row r="1125" spans="3:4" ht="12.75">
      <c r="C1125" s="21"/>
      <c r="D1125" s="21"/>
    </row>
    <row r="1126" spans="3:4" ht="12.75">
      <c r="C1126" s="21"/>
      <c r="D1126" s="21"/>
    </row>
    <row r="1127" spans="3:4" ht="12.75">
      <c r="C1127" s="21"/>
      <c r="D1127" s="21"/>
    </row>
    <row r="1128" spans="3:4" ht="12.75">
      <c r="C1128" s="21"/>
      <c r="D1128" s="21"/>
    </row>
    <row r="1129" spans="3:4" ht="12.75">
      <c r="C1129" s="21"/>
      <c r="D1129" s="21"/>
    </row>
    <row r="1130" spans="3:4" ht="12.75">
      <c r="C1130" s="21"/>
      <c r="D1130" s="21"/>
    </row>
    <row r="1131" spans="3:4" ht="12.75">
      <c r="C1131" s="21"/>
      <c r="D1131" s="21"/>
    </row>
    <row r="1132" spans="3:4" ht="12.75">
      <c r="C1132" s="21"/>
      <c r="D1132" s="21"/>
    </row>
    <row r="1133" spans="3:4" ht="12.75">
      <c r="C1133" s="21"/>
      <c r="D1133" s="21"/>
    </row>
    <row r="1134" spans="3:4" ht="12.75">
      <c r="C1134" s="21"/>
      <c r="D1134" s="21"/>
    </row>
    <row r="1135" spans="3:4" ht="12.75">
      <c r="C1135" s="21"/>
      <c r="D1135" s="21"/>
    </row>
    <row r="1136" spans="3:4" ht="12.75">
      <c r="C1136" s="21"/>
      <c r="D1136" s="21"/>
    </row>
    <row r="1137" spans="3:4" ht="12.75">
      <c r="C1137" s="21"/>
      <c r="D1137" s="21"/>
    </row>
    <row r="1138" spans="3:4" ht="12.75">
      <c r="C1138" s="21"/>
      <c r="D1138" s="21"/>
    </row>
    <row r="1139" spans="3:4" ht="12.75">
      <c r="C1139" s="21"/>
      <c r="D1139" s="21"/>
    </row>
    <row r="1140" spans="3:4" ht="12.75">
      <c r="C1140" s="21"/>
      <c r="D1140" s="21"/>
    </row>
    <row r="1141" spans="3:4" ht="12.75">
      <c r="C1141" s="21"/>
      <c r="D1141" s="21"/>
    </row>
    <row r="1142" spans="3:4" ht="12.75">
      <c r="C1142" s="21"/>
      <c r="D1142" s="21"/>
    </row>
    <row r="1143" spans="3:4" ht="12.75">
      <c r="C1143" s="21"/>
      <c r="D1143" s="21"/>
    </row>
    <row r="1144" spans="3:4" ht="12.75">
      <c r="C1144" s="21"/>
      <c r="D1144" s="21"/>
    </row>
    <row r="1145" spans="3:4" ht="12.75">
      <c r="C1145" s="21"/>
      <c r="D1145" s="21"/>
    </row>
    <row r="1146" spans="3:4" ht="12.75">
      <c r="C1146" s="21"/>
      <c r="D1146" s="21"/>
    </row>
    <row r="1147" spans="3:4" ht="12.75">
      <c r="C1147" s="21"/>
      <c r="D1147" s="21"/>
    </row>
    <row r="1148" spans="3:4" ht="12.75">
      <c r="C1148" s="21"/>
      <c r="D1148" s="21"/>
    </row>
    <row r="1149" spans="3:4" ht="12.75">
      <c r="C1149" s="21"/>
      <c r="D1149" s="21"/>
    </row>
    <row r="1150" spans="3:4" ht="12.75">
      <c r="C1150" s="21"/>
      <c r="D1150" s="21"/>
    </row>
    <row r="1151" spans="3:4" ht="12.75">
      <c r="C1151" s="21"/>
      <c r="D1151" s="21"/>
    </row>
    <row r="1152" spans="3:4" ht="12.75">
      <c r="C1152" s="21"/>
      <c r="D1152" s="21"/>
    </row>
    <row r="1153" spans="3:4" ht="12.75">
      <c r="C1153" s="21"/>
      <c r="D1153" s="21"/>
    </row>
    <row r="1154" spans="3:4" ht="12.75">
      <c r="C1154" s="21"/>
      <c r="D1154" s="21"/>
    </row>
    <row r="1155" spans="3:4" ht="12.75">
      <c r="C1155" s="21"/>
      <c r="D1155" s="21"/>
    </row>
    <row r="1156" spans="3:4" ht="12.75">
      <c r="C1156" s="21"/>
      <c r="D1156" s="21"/>
    </row>
    <row r="1157" spans="3:4" ht="12.75">
      <c r="C1157" s="21"/>
      <c r="D1157" s="21"/>
    </row>
    <row r="1158" spans="3:4" ht="12.75">
      <c r="C1158" s="21"/>
      <c r="D1158" s="21"/>
    </row>
    <row r="1159" spans="3:4" ht="12.75">
      <c r="C1159" s="21"/>
      <c r="D1159" s="21"/>
    </row>
    <row r="1160" spans="3:4" ht="12.75">
      <c r="C1160" s="21"/>
      <c r="D1160" s="21"/>
    </row>
    <row r="1161" spans="3:4" ht="12.75">
      <c r="C1161" s="21"/>
      <c r="D1161" s="21"/>
    </row>
    <row r="1162" spans="3:4" ht="12.75">
      <c r="C1162" s="21"/>
      <c r="D1162" s="21"/>
    </row>
    <row r="1163" spans="3:4" ht="12.75">
      <c r="C1163" s="21"/>
      <c r="D1163" s="21"/>
    </row>
    <row r="1164" spans="3:4" ht="12.75">
      <c r="C1164" s="21"/>
      <c r="D1164" s="21"/>
    </row>
    <row r="1165" spans="3:4" ht="12.75">
      <c r="C1165" s="21"/>
      <c r="D1165" s="21"/>
    </row>
    <row r="1166" spans="3:4" ht="12.75">
      <c r="C1166" s="21"/>
      <c r="D1166" s="21"/>
    </row>
    <row r="1167" spans="3:4" ht="12.75">
      <c r="C1167" s="21"/>
      <c r="D1167" s="21"/>
    </row>
    <row r="1168" spans="3:4" ht="12.75">
      <c r="C1168" s="21"/>
      <c r="D1168" s="21"/>
    </row>
    <row r="1169" spans="3:4" ht="12.75">
      <c r="C1169" s="21"/>
      <c r="D1169" s="21"/>
    </row>
    <row r="1170" spans="3:4" ht="12.75">
      <c r="C1170" s="21"/>
      <c r="D1170" s="21"/>
    </row>
    <row r="1171" spans="3:4" ht="12.75">
      <c r="C1171" s="21"/>
      <c r="D1171" s="21"/>
    </row>
    <row r="1172" spans="3:4" ht="12.75">
      <c r="C1172" s="21"/>
      <c r="D1172" s="21"/>
    </row>
    <row r="1173" spans="3:4" ht="12.75">
      <c r="C1173" s="21"/>
      <c r="D1173" s="21"/>
    </row>
    <row r="1174" spans="3:4" ht="12.75">
      <c r="C1174" s="21"/>
      <c r="D1174" s="21"/>
    </row>
    <row r="1175" spans="3:4" ht="12.75">
      <c r="C1175" s="21"/>
      <c r="D1175" s="21"/>
    </row>
    <row r="1176" spans="3:4" ht="12.75">
      <c r="C1176" s="21"/>
      <c r="D1176" s="21"/>
    </row>
    <row r="1177" spans="3:4" ht="12.75">
      <c r="C1177" s="21"/>
      <c r="D1177" s="21"/>
    </row>
    <row r="1178" spans="3:4" ht="12.75">
      <c r="C1178" s="21"/>
      <c r="D1178" s="21"/>
    </row>
    <row r="1179" spans="3:4" ht="12.75">
      <c r="C1179" s="21"/>
      <c r="D1179" s="21"/>
    </row>
    <row r="1180" spans="3:4" ht="12.75">
      <c r="C1180" s="21"/>
      <c r="D1180" s="21"/>
    </row>
    <row r="1181" spans="3:4" ht="12.75">
      <c r="C1181" s="21"/>
      <c r="D1181" s="21"/>
    </row>
    <row r="1182" spans="3:4" ht="12.75">
      <c r="C1182" s="21"/>
      <c r="D1182" s="21"/>
    </row>
    <row r="1183" spans="3:4" ht="12.75">
      <c r="C1183" s="21"/>
      <c r="D1183" s="21"/>
    </row>
    <row r="1184" spans="3:4" ht="12.75">
      <c r="C1184" s="21"/>
      <c r="D1184" s="21"/>
    </row>
    <row r="1185" spans="3:4" ht="12.75">
      <c r="C1185" s="21"/>
      <c r="D1185" s="21"/>
    </row>
    <row r="1186" spans="3:4" ht="12.75">
      <c r="C1186" s="21"/>
      <c r="D1186" s="21"/>
    </row>
    <row r="1187" spans="3:4" ht="12.75">
      <c r="C1187" s="21"/>
      <c r="D1187" s="21"/>
    </row>
    <row r="1188" spans="3:4" ht="12.75">
      <c r="C1188" s="21"/>
      <c r="D1188" s="21"/>
    </row>
    <row r="1189" spans="3:4" ht="12.75">
      <c r="C1189" s="21"/>
      <c r="D1189" s="21"/>
    </row>
    <row r="1190" spans="3:4" ht="12.75">
      <c r="C1190" s="21"/>
      <c r="D1190" s="21"/>
    </row>
    <row r="1191" spans="3:4" ht="12.75">
      <c r="C1191" s="21"/>
      <c r="D1191" s="21"/>
    </row>
    <row r="1192" spans="3:4" ht="12.75">
      <c r="C1192" s="21"/>
      <c r="D1192" s="21"/>
    </row>
    <row r="1193" spans="3:4" ht="12.75">
      <c r="C1193" s="21"/>
      <c r="D1193" s="21"/>
    </row>
    <row r="1194" spans="3:4" ht="12.75">
      <c r="C1194" s="21"/>
      <c r="D1194" s="21"/>
    </row>
    <row r="1195" spans="3:4" ht="12.75">
      <c r="C1195" s="21"/>
      <c r="D1195" s="21"/>
    </row>
    <row r="1196" spans="3:4" ht="12.75">
      <c r="C1196" s="21"/>
      <c r="D1196" s="21"/>
    </row>
    <row r="1197" spans="3:4" ht="12.75">
      <c r="C1197" s="21"/>
      <c r="D1197" s="21"/>
    </row>
    <row r="1198" spans="3:4" ht="12.75">
      <c r="C1198" s="21"/>
      <c r="D1198" s="21"/>
    </row>
    <row r="1199" spans="3:4" ht="12.75">
      <c r="C1199" s="21"/>
      <c r="D1199" s="21"/>
    </row>
    <row r="1200" spans="3:4" ht="12.75">
      <c r="C1200" s="21"/>
      <c r="D1200" s="21"/>
    </row>
    <row r="1201" spans="3:4" ht="12.75">
      <c r="C1201" s="21"/>
      <c r="D1201" s="21"/>
    </row>
    <row r="1202" spans="3:4" ht="12.75">
      <c r="C1202" s="21"/>
      <c r="D1202" s="21"/>
    </row>
    <row r="1203" spans="3:4" ht="12.75">
      <c r="C1203" s="21"/>
      <c r="D1203" s="21"/>
    </row>
    <row r="1204" spans="3:4" ht="12.75">
      <c r="C1204" s="21"/>
      <c r="D1204" s="21"/>
    </row>
    <row r="1205" spans="3:4" ht="12.75">
      <c r="C1205" s="21"/>
      <c r="D1205" s="21"/>
    </row>
    <row r="1206" spans="3:4" ht="12.75">
      <c r="C1206" s="21"/>
      <c r="D1206" s="21"/>
    </row>
    <row r="1207" spans="3:4" ht="12.75">
      <c r="C1207" s="21"/>
      <c r="D1207" s="21"/>
    </row>
    <row r="1208" spans="3:4" ht="12.75">
      <c r="C1208" s="21"/>
      <c r="D1208" s="21"/>
    </row>
    <row r="1209" spans="3:4" ht="12.75">
      <c r="C1209" s="21"/>
      <c r="D1209" s="21"/>
    </row>
    <row r="1210" spans="3:4" ht="12.75">
      <c r="C1210" s="21"/>
      <c r="D1210" s="21"/>
    </row>
    <row r="1211" spans="3:4" ht="12.75">
      <c r="C1211" s="21"/>
      <c r="D1211" s="21"/>
    </row>
    <row r="1212" spans="3:4" ht="12.75">
      <c r="C1212" s="21"/>
      <c r="D1212" s="21"/>
    </row>
    <row r="1213" spans="3:4" ht="12.75">
      <c r="C1213" s="21"/>
      <c r="D1213" s="21"/>
    </row>
    <row r="1214" spans="3:4" ht="12.75">
      <c r="C1214" s="21"/>
      <c r="D1214" s="21"/>
    </row>
    <row r="1215" spans="3:4" ht="12.75">
      <c r="C1215" s="21"/>
      <c r="D1215" s="21"/>
    </row>
    <row r="1216" spans="3:4" ht="12.75">
      <c r="C1216" s="21"/>
      <c r="D1216" s="21"/>
    </row>
    <row r="1217" spans="3:4" ht="12.75">
      <c r="C1217" s="21"/>
      <c r="D1217" s="21"/>
    </row>
    <row r="1218" spans="3:4" ht="12.75">
      <c r="C1218" s="21"/>
      <c r="D1218" s="21"/>
    </row>
    <row r="1219" spans="3:4" ht="12.75">
      <c r="C1219" s="21"/>
      <c r="D1219" s="21"/>
    </row>
    <row r="1220" spans="3:4" ht="12.75">
      <c r="C1220" s="21"/>
      <c r="D1220" s="21"/>
    </row>
    <row r="1221" spans="3:4" ht="12.75">
      <c r="C1221" s="21"/>
      <c r="D1221" s="21"/>
    </row>
    <row r="1222" spans="3:4" ht="12.75">
      <c r="C1222" s="21"/>
      <c r="D1222" s="21"/>
    </row>
    <row r="1223" spans="3:4" ht="12.75">
      <c r="C1223" s="21"/>
      <c r="D1223" s="21"/>
    </row>
    <row r="1224" spans="3:4" ht="12.75">
      <c r="C1224" s="21"/>
      <c r="D1224" s="21"/>
    </row>
    <row r="1225" spans="3:4" ht="12.75">
      <c r="C1225" s="21"/>
      <c r="D1225" s="21"/>
    </row>
    <row r="1226" spans="3:4" ht="12.75">
      <c r="C1226" s="21"/>
      <c r="D1226" s="21"/>
    </row>
    <row r="1227" spans="3:4" ht="12.75">
      <c r="C1227" s="21"/>
      <c r="D1227" s="21"/>
    </row>
    <row r="1228" spans="3:4" ht="12.75">
      <c r="C1228" s="21"/>
      <c r="D1228" s="21"/>
    </row>
    <row r="1229" spans="3:4" ht="12.75">
      <c r="C1229" s="21"/>
      <c r="D1229" s="21"/>
    </row>
    <row r="1230" spans="3:4" ht="12.75">
      <c r="C1230" s="21"/>
      <c r="D1230" s="21"/>
    </row>
    <row r="1231" spans="3:4" ht="12.75">
      <c r="C1231" s="21"/>
      <c r="D1231" s="21"/>
    </row>
    <row r="1232" spans="3:4" ht="12.75">
      <c r="C1232" s="21"/>
      <c r="D1232" s="21"/>
    </row>
    <row r="1233" spans="3:4" ht="12.75">
      <c r="C1233" s="21"/>
      <c r="D1233" s="21"/>
    </row>
    <row r="1234" spans="3:4" ht="12.75">
      <c r="C1234" s="21"/>
      <c r="D1234" s="21"/>
    </row>
    <row r="1235" spans="3:4" ht="12.75">
      <c r="C1235" s="21"/>
      <c r="D1235" s="21"/>
    </row>
    <row r="1236" spans="3:4" ht="12.75">
      <c r="C1236" s="21"/>
      <c r="D1236" s="21"/>
    </row>
    <row r="1237" spans="3:4" ht="12.75">
      <c r="C1237" s="21"/>
      <c r="D1237" s="21"/>
    </row>
    <row r="1238" spans="3:4" ht="12.75">
      <c r="C1238" s="21"/>
      <c r="D1238" s="21"/>
    </row>
    <row r="1239" spans="3:4" ht="12.75">
      <c r="C1239" s="21"/>
      <c r="D1239" s="21"/>
    </row>
    <row r="1240" spans="3:4" ht="12.75">
      <c r="C1240" s="21"/>
      <c r="D1240" s="21"/>
    </row>
    <row r="1241" spans="3:4" ht="12.75">
      <c r="C1241" s="21"/>
      <c r="D1241" s="21"/>
    </row>
    <row r="1242" spans="3:4" ht="12.75">
      <c r="C1242" s="21"/>
      <c r="D1242" s="21"/>
    </row>
    <row r="1243" spans="3:4" ht="12.75">
      <c r="C1243" s="21"/>
      <c r="D1243" s="21"/>
    </row>
    <row r="1244" spans="3:4" ht="12.75">
      <c r="C1244" s="21"/>
      <c r="D1244" s="21"/>
    </row>
    <row r="1245" spans="3:4" ht="12.75">
      <c r="C1245" s="21"/>
      <c r="D1245" s="21"/>
    </row>
    <row r="1246" spans="3:4" ht="12.75">
      <c r="C1246" s="21"/>
      <c r="D1246" s="21"/>
    </row>
    <row r="1247" spans="3:4" ht="12.75">
      <c r="C1247" s="21"/>
      <c r="D1247" s="21"/>
    </row>
    <row r="1248" spans="3:4" ht="12.75">
      <c r="C1248" s="21"/>
      <c r="D1248" s="21"/>
    </row>
    <row r="1249" spans="3:4" ht="12.75">
      <c r="C1249" s="21"/>
      <c r="D1249" s="21"/>
    </row>
    <row r="1250" spans="3:4" ht="12.75">
      <c r="C1250" s="21"/>
      <c r="D1250" s="21"/>
    </row>
    <row r="1251" spans="3:4" ht="12.75">
      <c r="C1251" s="21"/>
      <c r="D1251" s="21"/>
    </row>
    <row r="1252" spans="3:4" ht="12.75">
      <c r="C1252" s="21"/>
      <c r="D1252" s="21"/>
    </row>
    <row r="1253" spans="3:4" ht="12.75">
      <c r="C1253" s="21"/>
      <c r="D1253" s="21"/>
    </row>
    <row r="1254" spans="3:4" ht="12.75">
      <c r="C1254" s="21"/>
      <c r="D1254" s="21"/>
    </row>
    <row r="1255" spans="3:4" ht="12.75">
      <c r="C1255" s="21"/>
      <c r="D1255" s="21"/>
    </row>
    <row r="1256" spans="3:4" ht="12.75">
      <c r="C1256" s="21"/>
      <c r="D1256" s="21"/>
    </row>
    <row r="1257" spans="3:4" ht="12.75">
      <c r="C1257" s="21"/>
      <c r="D1257" s="21"/>
    </row>
    <row r="1258" spans="3:4" ht="12.75">
      <c r="C1258" s="21"/>
      <c r="D1258" s="21"/>
    </row>
    <row r="1259" spans="3:4" ht="12.75">
      <c r="C1259" s="21"/>
      <c r="D1259" s="21"/>
    </row>
    <row r="1260" spans="3:4" ht="12.75">
      <c r="C1260" s="21"/>
      <c r="D1260" s="21"/>
    </row>
    <row r="1261" spans="3:4" ht="12.75">
      <c r="C1261" s="21"/>
      <c r="D1261" s="21"/>
    </row>
    <row r="1262" spans="3:4" ht="12.75">
      <c r="C1262" s="21"/>
      <c r="D1262" s="21"/>
    </row>
    <row r="1263" spans="3:4" ht="12.75">
      <c r="C1263" s="21"/>
      <c r="D1263" s="21"/>
    </row>
    <row r="1264" spans="3:4" ht="12.75">
      <c r="C1264" s="21"/>
      <c r="D1264" s="21"/>
    </row>
    <row r="1265" spans="3:4" ht="12.75">
      <c r="C1265" s="21"/>
      <c r="D1265" s="21"/>
    </row>
    <row r="1266" spans="3:4" ht="12.75">
      <c r="C1266" s="21"/>
      <c r="D1266" s="21"/>
    </row>
    <row r="1267" spans="3:4" ht="12.75">
      <c r="C1267" s="21"/>
      <c r="D1267" s="21"/>
    </row>
    <row r="1268" spans="3:4" ht="12.75">
      <c r="C1268" s="21"/>
      <c r="D1268" s="21"/>
    </row>
    <row r="1269" spans="3:4" ht="12.75">
      <c r="C1269" s="21"/>
      <c r="D1269" s="21"/>
    </row>
    <row r="1270" spans="3:4" ht="12.75">
      <c r="C1270" s="21"/>
      <c r="D1270" s="21"/>
    </row>
    <row r="1271" spans="3:4" ht="12.75">
      <c r="C1271" s="21"/>
      <c r="D1271" s="21"/>
    </row>
    <row r="1272" spans="3:4" ht="12.75">
      <c r="C1272" s="21"/>
      <c r="D1272" s="21"/>
    </row>
    <row r="1273" spans="3:4" ht="12.75">
      <c r="C1273" s="21"/>
      <c r="D1273" s="21"/>
    </row>
    <row r="1274" spans="3:4" ht="12.75">
      <c r="C1274" s="21"/>
      <c r="D1274" s="21"/>
    </row>
    <row r="1275" spans="3:4" ht="12.75">
      <c r="C1275" s="21"/>
      <c r="D1275" s="21"/>
    </row>
    <row r="1276" spans="3:4" ht="12.75">
      <c r="C1276" s="21"/>
      <c r="D1276" s="21"/>
    </row>
    <row r="1277" spans="3:4" ht="12.75">
      <c r="C1277" s="21"/>
      <c r="D1277" s="21"/>
    </row>
    <row r="1278" spans="3:4" ht="12.75">
      <c r="C1278" s="21"/>
      <c r="D1278" s="21"/>
    </row>
    <row r="1279" spans="3:4" ht="12.75">
      <c r="C1279" s="21"/>
      <c r="D1279" s="21"/>
    </row>
    <row r="1280" spans="3:4" ht="12.75">
      <c r="C1280" s="21"/>
      <c r="D1280" s="21"/>
    </row>
    <row r="1281" spans="3:4" ht="12.75">
      <c r="C1281" s="21"/>
      <c r="D1281" s="21"/>
    </row>
    <row r="1282" spans="3:4" ht="12.75">
      <c r="C1282" s="21"/>
      <c r="D1282" s="21"/>
    </row>
    <row r="1283" spans="3:4" ht="12.75">
      <c r="C1283" s="21"/>
      <c r="D1283" s="21"/>
    </row>
    <row r="1284" spans="3:4" ht="12.75">
      <c r="C1284" s="21"/>
      <c r="D1284" s="21"/>
    </row>
    <row r="1285" spans="3:4" ht="12.75">
      <c r="C1285" s="21"/>
      <c r="D1285" s="21"/>
    </row>
    <row r="1286" spans="3:4" ht="12.75">
      <c r="C1286" s="21"/>
      <c r="D1286" s="21"/>
    </row>
    <row r="1287" spans="3:4" ht="12.75">
      <c r="C1287" s="21"/>
      <c r="D1287" s="21"/>
    </row>
    <row r="1288" spans="3:4" ht="12.75">
      <c r="C1288" s="21"/>
      <c r="D1288" s="21"/>
    </row>
    <row r="1289" spans="3:4" ht="12.75">
      <c r="C1289" s="21"/>
      <c r="D1289" s="21"/>
    </row>
    <row r="1290" spans="3:4" ht="12.75">
      <c r="C1290" s="21"/>
      <c r="D1290" s="21"/>
    </row>
    <row r="1291" spans="3:4" ht="12.75">
      <c r="C1291" s="21"/>
      <c r="D1291" s="21"/>
    </row>
    <row r="1292" spans="3:4" ht="12.75">
      <c r="C1292" s="21"/>
      <c r="D1292" s="21"/>
    </row>
    <row r="1293" spans="3:4" ht="12.75">
      <c r="C1293" s="21"/>
      <c r="D1293" s="21"/>
    </row>
    <row r="1294" spans="3:4" ht="12.75">
      <c r="C1294" s="21"/>
      <c r="D1294" s="21"/>
    </row>
    <row r="1295" spans="3:4" ht="12.75">
      <c r="C1295" s="21"/>
      <c r="D1295" s="21"/>
    </row>
    <row r="1296" spans="3:4" ht="12.75">
      <c r="C1296" s="21"/>
      <c r="D1296" s="21"/>
    </row>
    <row r="1297" spans="3:4" ht="12.75">
      <c r="C1297" s="21"/>
      <c r="D1297" s="21"/>
    </row>
    <row r="1298" spans="3:4" ht="12.75">
      <c r="C1298" s="21"/>
      <c r="D1298" s="21"/>
    </row>
    <row r="1299" spans="3:4" ht="12.75">
      <c r="C1299" s="21"/>
      <c r="D1299" s="21"/>
    </row>
    <row r="1300" spans="3:4" ht="12.75">
      <c r="C1300" s="21"/>
      <c r="D1300" s="21"/>
    </row>
    <row r="1301" spans="3:4" ht="12.75">
      <c r="C1301" s="21"/>
      <c r="D1301" s="21"/>
    </row>
    <row r="1302" spans="3:4" ht="12.75">
      <c r="C1302" s="21"/>
      <c r="D1302" s="21"/>
    </row>
    <row r="1303" spans="3:4" ht="12.75">
      <c r="C1303" s="21"/>
      <c r="D1303" s="21"/>
    </row>
    <row r="1304" spans="3:4" ht="12.75">
      <c r="C1304" s="21"/>
      <c r="D1304" s="21"/>
    </row>
    <row r="1305" spans="3:4" ht="12.75">
      <c r="C1305" s="21"/>
      <c r="D1305" s="21"/>
    </row>
    <row r="1306" spans="3:4" ht="12.75">
      <c r="C1306" s="21"/>
      <c r="D1306" s="21"/>
    </row>
    <row r="1307" spans="3:4" ht="12.75">
      <c r="C1307" s="21"/>
      <c r="D1307" s="21"/>
    </row>
  </sheetData>
  <sheetProtection sheet="1" scenarios="1"/>
  <mergeCells count="11">
    <mergeCell ref="C13:E13"/>
    <mergeCell ref="C2:D2"/>
    <mergeCell ref="C5:D5"/>
    <mergeCell ref="A1:B4"/>
    <mergeCell ref="A5:B6"/>
    <mergeCell ref="C9:D9"/>
    <mergeCell ref="T5:V5"/>
    <mergeCell ref="H2:K2"/>
    <mergeCell ref="H3:K3"/>
    <mergeCell ref="H4:K4"/>
    <mergeCell ref="H5:K5"/>
  </mergeCells>
  <hyperlinks>
    <hyperlink ref="C1" location="Forklaring1" display="Forklaring"/>
  </hyperlinks>
  <printOptions/>
  <pageMargins left="0.82" right="0.75" top="1.28" bottom="1.37" header="0.82" footer="0.89"/>
  <pageSetup fitToHeight="1" fitToWidth="1" horizontalDpi="300" verticalDpi="300" orientation="landscape" paperSize="9" scale="71" r:id="rId2"/>
  <headerFooter alignWithMargins="0">
    <oddHeader>&amp;LHovedstadens Sygehusfællesskab&amp;C&amp;F  -  &amp;A&amp;RJoint Commision</oddHeader>
    <oddFooter>&amp;C&amp;P af &amp;N</oddFooter>
  </headerFooter>
  <drawing r:id="rId1"/>
</worksheet>
</file>

<file path=xl/worksheets/sheet6.xml><?xml version="1.0" encoding="utf-8"?>
<worksheet xmlns="http://schemas.openxmlformats.org/spreadsheetml/2006/main" xmlns:r="http://schemas.openxmlformats.org/officeDocument/2006/relationships">
  <sheetPr codeName="Ark2">
    <pageSetUpPr fitToPage="1"/>
  </sheetPr>
  <dimension ref="A1:U343"/>
  <sheetViews>
    <sheetView workbookViewId="0" topLeftCell="A1">
      <selection activeCell="A1" sqref="A1"/>
    </sheetView>
  </sheetViews>
  <sheetFormatPr defaultColWidth="9.140625" defaultRowHeight="12.75"/>
  <cols>
    <col min="3" max="3" width="12.140625" style="0" customWidth="1"/>
    <col min="5" max="5" width="10.28125" style="0" customWidth="1"/>
    <col min="6" max="6" width="12.28125" style="0" bestFit="1" customWidth="1"/>
  </cols>
  <sheetData>
    <row r="1" spans="1:21" ht="15.75" thickBot="1">
      <c r="A1" s="1"/>
      <c r="B1" s="1"/>
      <c r="C1" s="84" t="s">
        <v>79</v>
      </c>
      <c r="D1" s="98" t="s">
        <v>163</v>
      </c>
      <c r="E1" s="1"/>
      <c r="F1" s="1"/>
      <c r="G1" s="1"/>
      <c r="H1" s="1"/>
      <c r="I1" s="1"/>
      <c r="J1" s="1"/>
      <c r="K1" s="1"/>
      <c r="L1" s="1"/>
      <c r="M1" s="1"/>
      <c r="N1" s="1"/>
      <c r="O1" s="1"/>
      <c r="P1" s="1"/>
      <c r="Q1" s="1"/>
      <c r="R1" s="1"/>
      <c r="S1" s="1"/>
      <c r="T1" s="1"/>
      <c r="U1" s="1"/>
    </row>
    <row r="2" spans="1:21" ht="12.75">
      <c r="A2" s="110" t="s">
        <v>43</v>
      </c>
      <c r="B2" s="111"/>
      <c r="C2" s="1"/>
      <c r="D2" s="1"/>
      <c r="E2" s="1"/>
      <c r="F2" s="127" t="s">
        <v>21</v>
      </c>
      <c r="G2" s="128"/>
      <c r="H2" s="129"/>
      <c r="I2" s="1"/>
      <c r="J2" s="1"/>
      <c r="K2" s="1"/>
      <c r="L2" s="1"/>
      <c r="M2" s="1"/>
      <c r="N2" s="1"/>
      <c r="O2" s="1"/>
      <c r="P2" s="1"/>
      <c r="Q2" s="1"/>
      <c r="R2" s="1"/>
      <c r="S2" s="1"/>
      <c r="T2" s="1"/>
      <c r="U2" s="1"/>
    </row>
    <row r="3" spans="1:21" ht="13.5" thickBot="1">
      <c r="A3" s="106" t="s">
        <v>44</v>
      </c>
      <c r="B3" s="108"/>
      <c r="C3" s="1"/>
      <c r="D3" s="1"/>
      <c r="E3" s="1"/>
      <c r="F3" s="130" t="s">
        <v>18</v>
      </c>
      <c r="G3" s="131"/>
      <c r="H3" s="132"/>
      <c r="I3" s="1"/>
      <c r="J3" s="1"/>
      <c r="K3" s="1"/>
      <c r="L3" s="1"/>
      <c r="M3" s="1"/>
      <c r="N3" s="1"/>
      <c r="O3" s="1"/>
      <c r="P3" s="1"/>
      <c r="Q3" s="1"/>
      <c r="R3" s="1"/>
      <c r="S3" s="1"/>
      <c r="T3" s="1"/>
      <c r="U3" s="1"/>
    </row>
    <row r="4" spans="1:21" ht="12.75">
      <c r="A4" s="1"/>
      <c r="B4" s="1"/>
      <c r="C4" s="1"/>
      <c r="D4" s="1"/>
      <c r="E4" s="1"/>
      <c r="F4" s="130" t="s">
        <v>17</v>
      </c>
      <c r="G4" s="131"/>
      <c r="H4" s="132"/>
      <c r="I4" s="1"/>
      <c r="J4" s="1"/>
      <c r="K4" s="1"/>
      <c r="L4" s="1"/>
      <c r="M4" s="1"/>
      <c r="N4" s="1"/>
      <c r="O4" s="1"/>
      <c r="P4" s="1"/>
      <c r="Q4" s="1"/>
      <c r="R4" s="1"/>
      <c r="S4" s="1"/>
      <c r="T4" s="1"/>
      <c r="U4" s="1"/>
    </row>
    <row r="5" spans="1:21" ht="12.75">
      <c r="A5" s="1"/>
      <c r="B5" s="1"/>
      <c r="C5" s="1"/>
      <c r="D5" s="1"/>
      <c r="E5" s="1"/>
      <c r="F5" s="130" t="s">
        <v>19</v>
      </c>
      <c r="G5" s="131"/>
      <c r="H5" s="132"/>
      <c r="I5" s="1"/>
      <c r="J5" s="1"/>
      <c r="K5" s="1"/>
      <c r="L5" s="1"/>
      <c r="M5" s="1"/>
      <c r="N5" s="1"/>
      <c r="O5" s="1"/>
      <c r="P5" s="1"/>
      <c r="Q5" s="1"/>
      <c r="R5" s="1"/>
      <c r="S5" s="1"/>
      <c r="T5" s="1"/>
      <c r="U5" s="1"/>
    </row>
    <row r="6" spans="1:21" ht="13.5" thickBot="1">
      <c r="A6" s="1"/>
      <c r="B6" s="1"/>
      <c r="C6" s="1"/>
      <c r="D6" s="1"/>
      <c r="E6" s="1"/>
      <c r="F6" s="124" t="s">
        <v>20</v>
      </c>
      <c r="G6" s="125"/>
      <c r="H6" s="126"/>
      <c r="I6" s="1"/>
      <c r="J6" s="1"/>
      <c r="K6" s="1"/>
      <c r="L6" s="1"/>
      <c r="M6" s="1"/>
      <c r="N6" s="1"/>
      <c r="O6" s="1"/>
      <c r="P6" s="1"/>
      <c r="Q6" s="1"/>
      <c r="R6" s="1"/>
      <c r="S6" s="1"/>
      <c r="T6" s="1"/>
      <c r="U6" s="1"/>
    </row>
    <row r="7" spans="1:21" ht="13.5" thickBot="1">
      <c r="A7" s="1"/>
      <c r="B7" s="1"/>
      <c r="C7" s="1"/>
      <c r="D7" s="1"/>
      <c r="E7" s="1"/>
      <c r="F7" s="1"/>
      <c r="G7" s="1"/>
      <c r="H7" s="1"/>
      <c r="I7" s="1"/>
      <c r="J7" s="1"/>
      <c r="K7" s="1"/>
      <c r="L7" s="1"/>
      <c r="M7" s="1"/>
      <c r="N7" s="1"/>
      <c r="O7" s="1"/>
      <c r="P7" s="1"/>
      <c r="Q7" s="1"/>
      <c r="R7" s="1"/>
      <c r="S7" s="1"/>
      <c r="T7" s="1"/>
      <c r="U7" s="1"/>
    </row>
    <row r="8" spans="1:21" ht="12.75">
      <c r="A8" s="1"/>
      <c r="B8" s="1"/>
      <c r="C8" s="133" t="s">
        <v>16</v>
      </c>
      <c r="D8" s="134"/>
      <c r="E8" s="1"/>
      <c r="F8" s="1"/>
      <c r="G8" s="1"/>
      <c r="H8" s="1"/>
      <c r="I8" s="1"/>
      <c r="J8" s="1"/>
      <c r="K8" s="1"/>
      <c r="L8" s="1"/>
      <c r="M8" s="1"/>
      <c r="N8" s="1"/>
      <c r="O8" s="1"/>
      <c r="P8" s="1"/>
      <c r="Q8" s="1"/>
      <c r="R8" s="1"/>
      <c r="S8" s="1"/>
      <c r="T8" s="1"/>
      <c r="U8" s="1"/>
    </row>
    <row r="9" spans="1:21" ht="12.75">
      <c r="A9" s="1"/>
      <c r="B9" s="1"/>
      <c r="C9" s="2" t="s">
        <v>13</v>
      </c>
      <c r="D9" s="3">
        <f>MIN(D15:D200)</f>
        <v>3</v>
      </c>
      <c r="E9" s="1"/>
      <c r="F9" s="1"/>
      <c r="G9" s="1"/>
      <c r="H9" s="1"/>
      <c r="I9" s="1"/>
      <c r="J9" s="1"/>
      <c r="K9" s="1"/>
      <c r="L9" s="1"/>
      <c r="M9" s="1"/>
      <c r="N9" s="1"/>
      <c r="O9" s="1"/>
      <c r="P9" s="1"/>
      <c r="Q9" s="1"/>
      <c r="R9" s="1"/>
      <c r="S9" s="1"/>
      <c r="T9" s="1"/>
      <c r="U9" s="1"/>
    </row>
    <row r="10" spans="1:21" ht="12.75">
      <c r="A10" s="1"/>
      <c r="B10" s="1"/>
      <c r="C10" s="2" t="s">
        <v>14</v>
      </c>
      <c r="D10" s="3">
        <f>MAX(D15:D200)</f>
        <v>35</v>
      </c>
      <c r="E10" s="1"/>
      <c r="F10" s="1"/>
      <c r="G10" s="1"/>
      <c r="H10" s="1"/>
      <c r="I10" s="1"/>
      <c r="J10" s="1"/>
      <c r="K10" s="1"/>
      <c r="L10" s="1"/>
      <c r="M10" s="1"/>
      <c r="N10" s="1"/>
      <c r="O10" s="1"/>
      <c r="P10" s="1"/>
      <c r="Q10" s="1"/>
      <c r="R10" s="1"/>
      <c r="S10" s="1"/>
      <c r="T10" s="1"/>
      <c r="U10" s="1"/>
    </row>
    <row r="11" spans="1:21" ht="13.5" thickBot="1">
      <c r="A11" s="1"/>
      <c r="B11" s="1"/>
      <c r="C11" s="4" t="s">
        <v>15</v>
      </c>
      <c r="D11" s="5">
        <f>SUM(D15:D200)</f>
        <v>62</v>
      </c>
      <c r="E11" s="1"/>
      <c r="F11" s="1"/>
      <c r="G11" s="1"/>
      <c r="H11" s="1"/>
      <c r="I11" s="1"/>
      <c r="J11" s="1"/>
      <c r="K11" s="1"/>
      <c r="L11" s="1"/>
      <c r="M11" s="1"/>
      <c r="N11" s="1"/>
      <c r="O11" s="1"/>
      <c r="P11" s="1"/>
      <c r="Q11" s="1"/>
      <c r="R11" s="1"/>
      <c r="S11" s="1"/>
      <c r="T11" s="1"/>
      <c r="U11" s="1"/>
    </row>
    <row r="12" spans="1:21" ht="13.5" thickBot="1">
      <c r="A12" s="1"/>
      <c r="B12" s="1"/>
      <c r="C12" s="7"/>
      <c r="D12" s="7"/>
      <c r="E12" s="7"/>
      <c r="F12" s="1"/>
      <c r="G12" s="1"/>
      <c r="H12" s="1"/>
      <c r="I12" s="1"/>
      <c r="J12" s="1"/>
      <c r="K12" s="1"/>
      <c r="L12" s="1"/>
      <c r="M12" s="1"/>
      <c r="N12" s="1"/>
      <c r="O12" s="1"/>
      <c r="P12" s="1"/>
      <c r="Q12" s="1"/>
      <c r="R12" s="1"/>
      <c r="S12" s="1"/>
      <c r="T12" s="1"/>
      <c r="U12" s="1"/>
    </row>
    <row r="13" spans="1:21" ht="13.5" thickBot="1">
      <c r="A13" s="1"/>
      <c r="B13" s="32" t="s">
        <v>71</v>
      </c>
      <c r="C13" s="109" t="s">
        <v>74</v>
      </c>
      <c r="D13" s="109"/>
      <c r="E13" s="109"/>
      <c r="F13" s="4"/>
      <c r="G13" s="1"/>
      <c r="H13" s="1"/>
      <c r="I13" s="1"/>
      <c r="J13" s="1"/>
      <c r="K13" s="1"/>
      <c r="L13" s="1"/>
      <c r="M13" s="1"/>
      <c r="N13" s="1"/>
      <c r="O13" s="1"/>
      <c r="P13" s="1"/>
      <c r="Q13" s="1"/>
      <c r="R13" s="1"/>
      <c r="S13" s="1"/>
      <c r="T13" s="1"/>
      <c r="U13" s="1"/>
    </row>
    <row r="14" spans="1:21" ht="13.5" thickBot="1">
      <c r="A14" s="1"/>
      <c r="B14" s="74" t="s">
        <v>6</v>
      </c>
      <c r="C14" s="71" t="s">
        <v>10</v>
      </c>
      <c r="D14" s="30" t="s">
        <v>9</v>
      </c>
      <c r="E14" s="76" t="s">
        <v>11</v>
      </c>
      <c r="F14" s="29" t="s">
        <v>12</v>
      </c>
      <c r="G14" s="1"/>
      <c r="H14" s="1"/>
      <c r="I14" s="1"/>
      <c r="J14" s="1"/>
      <c r="K14" s="1"/>
      <c r="L14" s="1"/>
      <c r="M14" s="1"/>
      <c r="N14" s="1"/>
      <c r="O14" s="1"/>
      <c r="P14" s="1"/>
      <c r="Q14" s="1"/>
      <c r="R14" s="1"/>
      <c r="S14" s="1"/>
      <c r="T14" s="1"/>
      <c r="U14" s="1"/>
    </row>
    <row r="15" spans="1:21" ht="12.75">
      <c r="A15" s="1"/>
      <c r="B15" s="3">
        <v>1</v>
      </c>
      <c r="C15" s="12" t="s">
        <v>24</v>
      </c>
      <c r="D15" s="12">
        <v>35</v>
      </c>
      <c r="E15" s="2">
        <f>D15</f>
        <v>35</v>
      </c>
      <c r="F15" s="11">
        <f>E15/$D$11</f>
        <v>0.5645161290322581</v>
      </c>
      <c r="G15" s="1"/>
      <c r="H15" s="1"/>
      <c r="I15" s="1"/>
      <c r="J15" s="1"/>
      <c r="K15" s="1"/>
      <c r="L15" s="1"/>
      <c r="M15" s="1"/>
      <c r="N15" s="1"/>
      <c r="O15" s="1"/>
      <c r="P15" s="1"/>
      <c r="Q15" s="1"/>
      <c r="R15" s="1"/>
      <c r="S15" s="1"/>
      <c r="T15" s="1"/>
      <c r="U15" s="1"/>
    </row>
    <row r="16" spans="1:21" ht="12.75">
      <c r="A16" s="1"/>
      <c r="B16" s="3">
        <v>2</v>
      </c>
      <c r="C16" s="12" t="s">
        <v>23</v>
      </c>
      <c r="D16" s="12">
        <v>24</v>
      </c>
      <c r="E16" s="2">
        <f>D16+E15</f>
        <v>59</v>
      </c>
      <c r="F16" s="11">
        <f>E16/$D$11</f>
        <v>0.9516129032258065</v>
      </c>
      <c r="G16" s="1"/>
      <c r="H16" s="1"/>
      <c r="I16" s="1"/>
      <c r="J16" s="1"/>
      <c r="K16" s="1"/>
      <c r="L16" s="1"/>
      <c r="M16" s="1"/>
      <c r="N16" s="1"/>
      <c r="O16" s="1"/>
      <c r="P16" s="1"/>
      <c r="Q16" s="1"/>
      <c r="R16" s="1"/>
      <c r="S16" s="1"/>
      <c r="T16" s="1"/>
      <c r="U16" s="1"/>
    </row>
    <row r="17" spans="1:21" ht="12.75">
      <c r="A17" s="1"/>
      <c r="B17" s="3">
        <v>3</v>
      </c>
      <c r="C17" s="12" t="s">
        <v>25</v>
      </c>
      <c r="D17" s="12">
        <v>3</v>
      </c>
      <c r="E17" s="2">
        <f>D17+E16</f>
        <v>62</v>
      </c>
      <c r="F17" s="11">
        <f>E17/$D$11</f>
        <v>1</v>
      </c>
      <c r="G17" s="1"/>
      <c r="H17" s="1"/>
      <c r="I17" s="1"/>
      <c r="J17" s="1"/>
      <c r="K17" s="1"/>
      <c r="L17" s="1"/>
      <c r="M17" s="1"/>
      <c r="N17" s="1"/>
      <c r="O17" s="1"/>
      <c r="P17" s="1"/>
      <c r="Q17" s="1"/>
      <c r="R17" s="1"/>
      <c r="S17" s="1"/>
      <c r="T17" s="1"/>
      <c r="U17" s="1"/>
    </row>
    <row r="18" spans="1:21" ht="12.75">
      <c r="A18" s="1"/>
      <c r="B18" s="3"/>
      <c r="C18" s="12"/>
      <c r="D18" s="12"/>
      <c r="E18" s="2"/>
      <c r="F18" s="11"/>
      <c r="G18" s="1"/>
      <c r="H18" s="1"/>
      <c r="I18" s="1"/>
      <c r="J18" s="1"/>
      <c r="K18" s="1"/>
      <c r="L18" s="1"/>
      <c r="M18" s="1"/>
      <c r="N18" s="1"/>
      <c r="O18" s="1"/>
      <c r="P18" s="1"/>
      <c r="Q18" s="1"/>
      <c r="R18" s="1"/>
      <c r="S18" s="1"/>
      <c r="T18" s="1"/>
      <c r="U18" s="1"/>
    </row>
    <row r="19" spans="1:21" ht="12.75">
      <c r="A19" s="1"/>
      <c r="B19" s="3"/>
      <c r="C19" s="12"/>
      <c r="D19" s="12"/>
      <c r="E19" s="2"/>
      <c r="F19" s="11"/>
      <c r="G19" s="1"/>
      <c r="H19" s="1"/>
      <c r="I19" s="1"/>
      <c r="J19" s="1"/>
      <c r="K19" s="1"/>
      <c r="L19" s="1"/>
      <c r="M19" s="1"/>
      <c r="N19" s="1"/>
      <c r="O19" s="1"/>
      <c r="P19" s="1"/>
      <c r="Q19" s="1"/>
      <c r="R19" s="1"/>
      <c r="S19" s="1"/>
      <c r="T19" s="1"/>
      <c r="U19" s="1"/>
    </row>
    <row r="20" spans="1:21" ht="12.75">
      <c r="A20" s="1"/>
      <c r="B20" s="3"/>
      <c r="C20" s="12"/>
      <c r="D20" s="12"/>
      <c r="E20" s="2"/>
      <c r="F20" s="11"/>
      <c r="G20" s="1"/>
      <c r="H20" s="1"/>
      <c r="I20" s="1"/>
      <c r="J20" s="1"/>
      <c r="K20" s="1"/>
      <c r="L20" s="1"/>
      <c r="M20" s="1"/>
      <c r="N20" s="1"/>
      <c r="O20" s="1"/>
      <c r="P20" s="1"/>
      <c r="Q20" s="1"/>
      <c r="R20" s="1"/>
      <c r="S20" s="1"/>
      <c r="T20" s="1"/>
      <c r="U20" s="1"/>
    </row>
    <row r="21" spans="1:21" ht="12.75">
      <c r="A21" s="1"/>
      <c r="B21" s="3"/>
      <c r="C21" s="12"/>
      <c r="D21" s="12"/>
      <c r="E21" s="2"/>
      <c r="F21" s="11"/>
      <c r="G21" s="1"/>
      <c r="H21" s="1"/>
      <c r="I21" s="1"/>
      <c r="J21" s="1"/>
      <c r="K21" s="1"/>
      <c r="L21" s="1"/>
      <c r="M21" s="1"/>
      <c r="N21" s="1"/>
      <c r="O21" s="1"/>
      <c r="P21" s="1"/>
      <c r="Q21" s="1"/>
      <c r="R21" s="1"/>
      <c r="S21" s="1"/>
      <c r="T21" s="1"/>
      <c r="U21" s="1"/>
    </row>
    <row r="22" spans="1:21" ht="12.75">
      <c r="A22" s="1"/>
      <c r="B22" s="3"/>
      <c r="C22" s="12"/>
      <c r="D22" s="12"/>
      <c r="E22" s="2"/>
      <c r="F22" s="11"/>
      <c r="G22" s="1"/>
      <c r="H22" s="1"/>
      <c r="I22" s="1"/>
      <c r="J22" s="1"/>
      <c r="K22" s="1"/>
      <c r="L22" s="1"/>
      <c r="M22" s="1"/>
      <c r="N22" s="1"/>
      <c r="O22" s="1"/>
      <c r="P22" s="1"/>
      <c r="Q22" s="1"/>
      <c r="R22" s="1"/>
      <c r="S22" s="1"/>
      <c r="T22" s="1"/>
      <c r="U22" s="1"/>
    </row>
    <row r="23" spans="1:21" ht="12.75">
      <c r="A23" s="1"/>
      <c r="B23" s="3"/>
      <c r="C23" s="12"/>
      <c r="D23" s="12"/>
      <c r="E23" s="2"/>
      <c r="F23" s="11"/>
      <c r="G23" s="1"/>
      <c r="H23" s="1"/>
      <c r="I23" s="1"/>
      <c r="J23" s="1"/>
      <c r="K23" s="1"/>
      <c r="L23" s="1"/>
      <c r="M23" s="1"/>
      <c r="N23" s="1"/>
      <c r="O23" s="1"/>
      <c r="P23" s="1"/>
      <c r="Q23" s="1"/>
      <c r="R23" s="1"/>
      <c r="S23" s="1"/>
      <c r="T23" s="1"/>
      <c r="U23" s="1"/>
    </row>
    <row r="24" spans="1:21" ht="12.75">
      <c r="A24" s="1"/>
      <c r="B24" s="3"/>
      <c r="C24" s="12"/>
      <c r="D24" s="12"/>
      <c r="E24" s="2"/>
      <c r="F24" s="11"/>
      <c r="G24" s="1"/>
      <c r="H24" s="1"/>
      <c r="I24" s="1"/>
      <c r="J24" s="1"/>
      <c r="K24" s="1"/>
      <c r="L24" s="1"/>
      <c r="M24" s="1"/>
      <c r="N24" s="1"/>
      <c r="O24" s="1"/>
      <c r="P24" s="1"/>
      <c r="Q24" s="1"/>
      <c r="R24" s="1"/>
      <c r="S24" s="1"/>
      <c r="T24" s="1"/>
      <c r="U24" s="1"/>
    </row>
    <row r="25" spans="1:21" ht="12.75">
      <c r="A25" s="1"/>
      <c r="B25" s="3"/>
      <c r="C25" s="12"/>
      <c r="D25" s="12"/>
      <c r="E25" s="2"/>
      <c r="F25" s="11"/>
      <c r="G25" s="1"/>
      <c r="H25" s="1"/>
      <c r="I25" s="1"/>
      <c r="J25" s="1"/>
      <c r="K25" s="1"/>
      <c r="L25" s="1"/>
      <c r="M25" s="1"/>
      <c r="N25" s="1"/>
      <c r="O25" s="1"/>
      <c r="P25" s="1"/>
      <c r="Q25" s="1"/>
      <c r="R25" s="1"/>
      <c r="S25" s="1"/>
      <c r="T25" s="1"/>
      <c r="U25" s="1"/>
    </row>
    <row r="26" spans="1:21" ht="12.75">
      <c r="A26" s="1"/>
      <c r="B26" s="3"/>
      <c r="C26" s="12"/>
      <c r="D26" s="12"/>
      <c r="E26" s="2"/>
      <c r="F26" s="11"/>
      <c r="G26" s="1"/>
      <c r="H26" s="1"/>
      <c r="I26" s="1"/>
      <c r="J26" s="1"/>
      <c r="K26" s="1"/>
      <c r="L26" s="1"/>
      <c r="M26" s="1"/>
      <c r="N26" s="1"/>
      <c r="O26" s="1"/>
      <c r="P26" s="1"/>
      <c r="Q26" s="1"/>
      <c r="R26" s="1"/>
      <c r="S26" s="1"/>
      <c r="T26" s="1"/>
      <c r="U26" s="1"/>
    </row>
    <row r="27" spans="1:21" ht="12.75">
      <c r="A27" s="1"/>
      <c r="B27" s="3"/>
      <c r="C27" s="12"/>
      <c r="D27" s="12"/>
      <c r="E27" s="2"/>
      <c r="F27" s="11"/>
      <c r="G27" s="1"/>
      <c r="H27" s="1"/>
      <c r="I27" s="1"/>
      <c r="J27" s="1"/>
      <c r="K27" s="1"/>
      <c r="L27" s="1"/>
      <c r="M27" s="1"/>
      <c r="N27" s="1"/>
      <c r="O27" s="1"/>
      <c r="P27" s="1"/>
      <c r="Q27" s="1"/>
      <c r="R27" s="1"/>
      <c r="S27" s="1"/>
      <c r="T27" s="1"/>
      <c r="U27" s="1"/>
    </row>
    <row r="28" spans="1:21" ht="12.75">
      <c r="A28" s="1"/>
      <c r="B28" s="3"/>
      <c r="C28" s="12"/>
      <c r="D28" s="12"/>
      <c r="E28" s="2"/>
      <c r="F28" s="11"/>
      <c r="G28" s="1"/>
      <c r="H28" s="1"/>
      <c r="I28" s="1"/>
      <c r="J28" s="1"/>
      <c r="K28" s="1"/>
      <c r="L28" s="1"/>
      <c r="M28" s="1"/>
      <c r="N28" s="1"/>
      <c r="O28" s="1"/>
      <c r="P28" s="1"/>
      <c r="Q28" s="1"/>
      <c r="R28" s="1"/>
      <c r="S28" s="1"/>
      <c r="T28" s="1"/>
      <c r="U28" s="1"/>
    </row>
    <row r="29" spans="1:21" ht="12.75">
      <c r="A29" s="1"/>
      <c r="B29" s="3"/>
      <c r="C29" s="12"/>
      <c r="D29" s="12"/>
      <c r="E29" s="2"/>
      <c r="F29" s="11"/>
      <c r="G29" s="1"/>
      <c r="H29" s="1"/>
      <c r="I29" s="1"/>
      <c r="J29" s="1"/>
      <c r="K29" s="1"/>
      <c r="L29" s="1"/>
      <c r="M29" s="1"/>
      <c r="N29" s="1"/>
      <c r="O29" s="1"/>
      <c r="P29" s="1"/>
      <c r="Q29" s="1"/>
      <c r="R29" s="1"/>
      <c r="S29" s="1"/>
      <c r="T29" s="1"/>
      <c r="U29" s="1"/>
    </row>
    <row r="30" spans="1:21" ht="12.75">
      <c r="A30" s="1"/>
      <c r="B30" s="3"/>
      <c r="C30" s="12"/>
      <c r="D30" s="12"/>
      <c r="E30" s="2"/>
      <c r="F30" s="11"/>
      <c r="G30" s="1"/>
      <c r="H30" s="1"/>
      <c r="I30" s="1"/>
      <c r="J30" s="1"/>
      <c r="K30" s="1"/>
      <c r="L30" s="1"/>
      <c r="M30" s="1"/>
      <c r="N30" s="1"/>
      <c r="O30" s="1"/>
      <c r="P30" s="1"/>
      <c r="Q30" s="1"/>
      <c r="R30" s="1"/>
      <c r="S30" s="1"/>
      <c r="T30" s="1"/>
      <c r="U30" s="1"/>
    </row>
    <row r="31" spans="1:21" ht="12.75">
      <c r="A31" s="1"/>
      <c r="B31" s="3"/>
      <c r="C31" s="12"/>
      <c r="D31" s="12"/>
      <c r="E31" s="2"/>
      <c r="F31" s="11"/>
      <c r="G31" s="1"/>
      <c r="H31" s="1"/>
      <c r="I31" s="1"/>
      <c r="J31" s="1"/>
      <c r="K31" s="1"/>
      <c r="L31" s="1"/>
      <c r="M31" s="1"/>
      <c r="N31" s="1"/>
      <c r="O31" s="1"/>
      <c r="P31" s="1"/>
      <c r="Q31" s="1"/>
      <c r="R31" s="1"/>
      <c r="S31" s="1"/>
      <c r="T31" s="1"/>
      <c r="U31" s="1"/>
    </row>
    <row r="32" spans="1:21" ht="12.75">
      <c r="A32" s="1"/>
      <c r="B32" s="3"/>
      <c r="C32" s="12"/>
      <c r="D32" s="12"/>
      <c r="E32" s="2"/>
      <c r="F32" s="11"/>
      <c r="G32" s="1"/>
      <c r="H32" s="1"/>
      <c r="I32" s="1"/>
      <c r="J32" s="1"/>
      <c r="K32" s="1"/>
      <c r="L32" s="1"/>
      <c r="M32" s="1"/>
      <c r="N32" s="1"/>
      <c r="O32" s="1"/>
      <c r="P32" s="1"/>
      <c r="Q32" s="1"/>
      <c r="R32" s="1"/>
      <c r="S32" s="1"/>
      <c r="T32" s="1"/>
      <c r="U32" s="1"/>
    </row>
    <row r="33" spans="1:21" ht="12.75">
      <c r="A33" s="1"/>
      <c r="B33" s="3"/>
      <c r="C33" s="12"/>
      <c r="D33" s="12"/>
      <c r="E33" s="2"/>
      <c r="F33" s="11"/>
      <c r="G33" s="1"/>
      <c r="H33" s="1"/>
      <c r="I33" s="1"/>
      <c r="J33" s="1"/>
      <c r="K33" s="1"/>
      <c r="L33" s="1"/>
      <c r="M33" s="1"/>
      <c r="N33" s="1"/>
      <c r="O33" s="1"/>
      <c r="P33" s="1"/>
      <c r="Q33" s="1"/>
      <c r="R33" s="1"/>
      <c r="S33" s="1"/>
      <c r="T33" s="1"/>
      <c r="U33" s="1"/>
    </row>
    <row r="34" spans="1:21" ht="12.75">
      <c r="A34" s="1"/>
      <c r="B34" s="3"/>
      <c r="C34" s="12"/>
      <c r="D34" s="12"/>
      <c r="E34" s="2"/>
      <c r="F34" s="11"/>
      <c r="G34" s="1"/>
      <c r="H34" s="1"/>
      <c r="I34" s="1"/>
      <c r="J34" s="1"/>
      <c r="K34" s="1"/>
      <c r="L34" s="1"/>
      <c r="M34" s="1"/>
      <c r="N34" s="1"/>
      <c r="O34" s="1"/>
      <c r="P34" s="1"/>
      <c r="Q34" s="1"/>
      <c r="R34" s="1"/>
      <c r="S34" s="1"/>
      <c r="T34" s="1"/>
      <c r="U34" s="1"/>
    </row>
    <row r="35" spans="1:21" ht="12.75">
      <c r="A35" s="1"/>
      <c r="B35" s="3"/>
      <c r="C35" s="12"/>
      <c r="D35" s="12"/>
      <c r="E35" s="2"/>
      <c r="F35" s="11"/>
      <c r="G35" s="1"/>
      <c r="H35" s="1"/>
      <c r="I35" s="1"/>
      <c r="J35" s="1"/>
      <c r="K35" s="1"/>
      <c r="L35" s="1"/>
      <c r="M35" s="1"/>
      <c r="N35" s="1"/>
      <c r="O35" s="1"/>
      <c r="P35" s="1"/>
      <c r="Q35" s="1"/>
      <c r="R35" s="1"/>
      <c r="S35" s="1"/>
      <c r="T35" s="1"/>
      <c r="U35" s="1"/>
    </row>
    <row r="36" spans="1:21" ht="12.75">
      <c r="A36" s="1"/>
      <c r="B36" s="3"/>
      <c r="C36" s="12"/>
      <c r="D36" s="12"/>
      <c r="E36" s="2"/>
      <c r="F36" s="11"/>
      <c r="G36" s="1"/>
      <c r="H36" s="1"/>
      <c r="I36" s="1"/>
      <c r="J36" s="1"/>
      <c r="K36" s="1"/>
      <c r="L36" s="1"/>
      <c r="M36" s="1"/>
      <c r="N36" s="1"/>
      <c r="O36" s="1"/>
      <c r="P36" s="1"/>
      <c r="Q36" s="1"/>
      <c r="R36" s="1"/>
      <c r="S36" s="1"/>
      <c r="T36" s="1"/>
      <c r="U36" s="1"/>
    </row>
    <row r="37" spans="1:21" ht="12.75">
      <c r="A37" s="1"/>
      <c r="B37" s="3"/>
      <c r="C37" s="12"/>
      <c r="D37" s="12"/>
      <c r="E37" s="2"/>
      <c r="F37" s="11"/>
      <c r="G37" s="1"/>
      <c r="H37" s="1"/>
      <c r="I37" s="1"/>
      <c r="J37" s="1"/>
      <c r="K37" s="1"/>
      <c r="L37" s="1"/>
      <c r="M37" s="1"/>
      <c r="N37" s="1"/>
      <c r="O37" s="1"/>
      <c r="P37" s="1"/>
      <c r="Q37" s="1"/>
      <c r="R37" s="1"/>
      <c r="S37" s="1"/>
      <c r="T37" s="1"/>
      <c r="U37" s="1"/>
    </row>
    <row r="38" spans="1:21" ht="12.75">
      <c r="A38" s="1"/>
      <c r="B38" s="3"/>
      <c r="C38" s="12"/>
      <c r="D38" s="12"/>
      <c r="E38" s="2"/>
      <c r="F38" s="11"/>
      <c r="G38" s="1"/>
      <c r="H38" s="1"/>
      <c r="I38" s="1"/>
      <c r="J38" s="1"/>
      <c r="K38" s="1"/>
      <c r="L38" s="1"/>
      <c r="M38" s="1"/>
      <c r="N38" s="1"/>
      <c r="O38" s="1"/>
      <c r="P38" s="1"/>
      <c r="Q38" s="1"/>
      <c r="R38" s="1"/>
      <c r="S38" s="1"/>
      <c r="T38" s="1"/>
      <c r="U38" s="1"/>
    </row>
    <row r="39" spans="1:21" ht="12.75">
      <c r="A39" s="1"/>
      <c r="B39" s="3"/>
      <c r="C39" s="12"/>
      <c r="D39" s="12"/>
      <c r="E39" s="2"/>
      <c r="F39" s="11"/>
      <c r="G39" s="1"/>
      <c r="H39" s="1"/>
      <c r="I39" s="1"/>
      <c r="J39" s="1"/>
      <c r="K39" s="1"/>
      <c r="L39" s="1"/>
      <c r="M39" s="1"/>
      <c r="N39" s="1"/>
      <c r="O39" s="1"/>
      <c r="P39" s="1"/>
      <c r="Q39" s="1"/>
      <c r="R39" s="1"/>
      <c r="S39" s="1"/>
      <c r="T39" s="1"/>
      <c r="U39" s="1"/>
    </row>
    <row r="40" spans="1:21" ht="12.75">
      <c r="A40" s="1"/>
      <c r="B40" s="3"/>
      <c r="C40" s="12"/>
      <c r="D40" s="12"/>
      <c r="E40" s="2"/>
      <c r="F40" s="11"/>
      <c r="G40" s="1"/>
      <c r="H40" s="1"/>
      <c r="I40" s="1"/>
      <c r="J40" s="1"/>
      <c r="K40" s="1"/>
      <c r="L40" s="1"/>
      <c r="M40" s="1"/>
      <c r="N40" s="1"/>
      <c r="O40" s="1"/>
      <c r="P40" s="1"/>
      <c r="Q40" s="1"/>
      <c r="R40" s="1"/>
      <c r="S40" s="1"/>
      <c r="T40" s="1"/>
      <c r="U40" s="1"/>
    </row>
    <row r="41" spans="1:21" ht="12.75">
      <c r="A41" s="1"/>
      <c r="B41" s="3"/>
      <c r="C41" s="12"/>
      <c r="D41" s="12"/>
      <c r="E41" s="2"/>
      <c r="F41" s="11"/>
      <c r="G41" s="1"/>
      <c r="H41" s="1"/>
      <c r="I41" s="1"/>
      <c r="J41" s="1"/>
      <c r="K41" s="1"/>
      <c r="L41" s="1"/>
      <c r="M41" s="1"/>
      <c r="N41" s="1"/>
      <c r="O41" s="1"/>
      <c r="P41" s="1"/>
      <c r="Q41" s="1"/>
      <c r="R41" s="1"/>
      <c r="S41" s="1"/>
      <c r="T41" s="1"/>
      <c r="U41" s="1"/>
    </row>
    <row r="42" spans="1:21" ht="12.75">
      <c r="A42" s="1"/>
      <c r="B42" s="3"/>
      <c r="C42" s="12"/>
      <c r="D42" s="12"/>
      <c r="E42" s="2"/>
      <c r="F42" s="11"/>
      <c r="G42" s="1"/>
      <c r="H42" s="1"/>
      <c r="I42" s="1"/>
      <c r="J42" s="1"/>
      <c r="K42" s="1"/>
      <c r="L42" s="1"/>
      <c r="M42" s="1"/>
      <c r="N42" s="1"/>
      <c r="O42" s="1"/>
      <c r="P42" s="1"/>
      <c r="Q42" s="1"/>
      <c r="R42" s="1"/>
      <c r="S42" s="1"/>
      <c r="T42" s="1"/>
      <c r="U42" s="1"/>
    </row>
    <row r="43" spans="1:21" ht="12.75">
      <c r="A43" s="1"/>
      <c r="B43" s="3"/>
      <c r="C43" s="12"/>
      <c r="D43" s="12"/>
      <c r="E43" s="2"/>
      <c r="F43" s="11"/>
      <c r="G43" s="1"/>
      <c r="H43" s="1"/>
      <c r="I43" s="1"/>
      <c r="J43" s="1"/>
      <c r="K43" s="1"/>
      <c r="L43" s="1"/>
      <c r="M43" s="1"/>
      <c r="N43" s="1"/>
      <c r="O43" s="1"/>
      <c r="P43" s="1"/>
      <c r="Q43" s="1"/>
      <c r="R43" s="1"/>
      <c r="S43" s="1"/>
      <c r="T43" s="1"/>
      <c r="U43" s="1"/>
    </row>
    <row r="44" spans="1:21" ht="12.75">
      <c r="A44" s="1"/>
      <c r="B44" s="3"/>
      <c r="C44" s="12"/>
      <c r="D44" s="12"/>
      <c r="E44" s="2"/>
      <c r="F44" s="11"/>
      <c r="G44" s="1"/>
      <c r="H44" s="1"/>
      <c r="I44" s="1"/>
      <c r="J44" s="1"/>
      <c r="K44" s="1"/>
      <c r="L44" s="1"/>
      <c r="M44" s="1"/>
      <c r="N44" s="1"/>
      <c r="O44" s="1"/>
      <c r="P44" s="1"/>
      <c r="Q44" s="1"/>
      <c r="R44" s="1"/>
      <c r="S44" s="1"/>
      <c r="T44" s="1"/>
      <c r="U44" s="1"/>
    </row>
    <row r="45" spans="1:21" ht="12.75">
      <c r="A45" s="1"/>
      <c r="B45" s="3"/>
      <c r="C45" s="12"/>
      <c r="D45" s="12"/>
      <c r="E45" s="2"/>
      <c r="F45" s="11"/>
      <c r="G45" s="1"/>
      <c r="H45" s="1"/>
      <c r="I45" s="1"/>
      <c r="J45" s="1"/>
      <c r="K45" s="1"/>
      <c r="L45" s="1"/>
      <c r="M45" s="1"/>
      <c r="N45" s="1"/>
      <c r="O45" s="1"/>
      <c r="P45" s="1"/>
      <c r="Q45" s="1"/>
      <c r="R45" s="1"/>
      <c r="S45" s="1"/>
      <c r="T45" s="1"/>
      <c r="U45" s="1"/>
    </row>
    <row r="46" spans="1:21" ht="12.75">
      <c r="A46" s="1"/>
      <c r="B46" s="3"/>
      <c r="C46" s="12"/>
      <c r="D46" s="12"/>
      <c r="E46" s="2"/>
      <c r="F46" s="11"/>
      <c r="G46" s="1"/>
      <c r="H46" s="1"/>
      <c r="I46" s="1"/>
      <c r="J46" s="1"/>
      <c r="K46" s="1"/>
      <c r="L46" s="1"/>
      <c r="M46" s="1"/>
      <c r="N46" s="1"/>
      <c r="O46" s="1"/>
      <c r="P46" s="1"/>
      <c r="Q46" s="1"/>
      <c r="R46" s="1"/>
      <c r="S46" s="1"/>
      <c r="T46" s="1"/>
      <c r="U46" s="1"/>
    </row>
    <row r="47" spans="1:21" ht="12.75">
      <c r="A47" s="1"/>
      <c r="B47" s="3"/>
      <c r="C47" s="12"/>
      <c r="D47" s="12"/>
      <c r="E47" s="2"/>
      <c r="F47" s="11"/>
      <c r="G47" s="1"/>
      <c r="H47" s="1"/>
      <c r="I47" s="1"/>
      <c r="J47" s="1"/>
      <c r="K47" s="1"/>
      <c r="L47" s="1"/>
      <c r="M47" s="1"/>
      <c r="N47" s="1"/>
      <c r="O47" s="1"/>
      <c r="P47" s="1"/>
      <c r="Q47" s="1"/>
      <c r="R47" s="1"/>
      <c r="S47" s="1"/>
      <c r="T47" s="1"/>
      <c r="U47" s="1"/>
    </row>
    <row r="48" spans="1:21" ht="12.75">
      <c r="A48" s="1"/>
      <c r="B48" s="3"/>
      <c r="C48" s="12"/>
      <c r="D48" s="12"/>
      <c r="E48" s="2"/>
      <c r="F48" s="11"/>
      <c r="G48" s="1"/>
      <c r="H48" s="1"/>
      <c r="I48" s="1"/>
      <c r="J48" s="1"/>
      <c r="K48" s="1"/>
      <c r="L48" s="1"/>
      <c r="M48" s="1"/>
      <c r="N48" s="1"/>
      <c r="O48" s="1"/>
      <c r="P48" s="1"/>
      <c r="Q48" s="1"/>
      <c r="R48" s="1"/>
      <c r="S48" s="1"/>
      <c r="T48" s="1"/>
      <c r="U48" s="1"/>
    </row>
    <row r="49" spans="1:21" ht="12.75">
      <c r="A49" s="1"/>
      <c r="B49" s="3"/>
      <c r="C49" s="12"/>
      <c r="D49" s="12"/>
      <c r="E49" s="2"/>
      <c r="F49" s="11"/>
      <c r="G49" s="1"/>
      <c r="H49" s="1"/>
      <c r="I49" s="1"/>
      <c r="J49" s="1"/>
      <c r="K49" s="1"/>
      <c r="L49" s="1"/>
      <c r="M49" s="1"/>
      <c r="N49" s="1"/>
      <c r="O49" s="1"/>
      <c r="P49" s="1"/>
      <c r="Q49" s="1"/>
      <c r="R49" s="1"/>
      <c r="S49" s="1"/>
      <c r="T49" s="1"/>
      <c r="U49" s="1"/>
    </row>
    <row r="50" spans="1:21" ht="12.75">
      <c r="A50" s="1"/>
      <c r="B50" s="3"/>
      <c r="C50" s="12"/>
      <c r="D50" s="12"/>
      <c r="E50" s="2"/>
      <c r="F50" s="11"/>
      <c r="G50" s="1"/>
      <c r="H50" s="1"/>
      <c r="I50" s="1"/>
      <c r="J50" s="1"/>
      <c r="K50" s="1"/>
      <c r="L50" s="1"/>
      <c r="M50" s="1"/>
      <c r="N50" s="1"/>
      <c r="O50" s="1"/>
      <c r="P50" s="1"/>
      <c r="Q50" s="1"/>
      <c r="R50" s="1"/>
      <c r="S50" s="1"/>
      <c r="T50" s="1"/>
      <c r="U50" s="1"/>
    </row>
    <row r="51" spans="1:21" ht="12.75">
      <c r="A51" s="1"/>
      <c r="B51" s="3"/>
      <c r="C51" s="12"/>
      <c r="D51" s="12"/>
      <c r="E51" s="2"/>
      <c r="F51" s="11"/>
      <c r="G51" s="1"/>
      <c r="H51" s="1"/>
      <c r="I51" s="1"/>
      <c r="J51" s="1"/>
      <c r="K51" s="1"/>
      <c r="L51" s="1"/>
      <c r="M51" s="1"/>
      <c r="N51" s="1"/>
      <c r="O51" s="1"/>
      <c r="P51" s="1"/>
      <c r="Q51" s="1"/>
      <c r="R51" s="1"/>
      <c r="S51" s="1"/>
      <c r="T51" s="1"/>
      <c r="U51" s="1"/>
    </row>
    <row r="52" spans="1:21" ht="12.75">
      <c r="A52" s="1"/>
      <c r="B52" s="3"/>
      <c r="C52" s="12"/>
      <c r="D52" s="12"/>
      <c r="E52" s="2"/>
      <c r="F52" s="11"/>
      <c r="G52" s="1"/>
      <c r="H52" s="1"/>
      <c r="I52" s="1"/>
      <c r="J52" s="1"/>
      <c r="K52" s="1"/>
      <c r="L52" s="1"/>
      <c r="M52" s="1"/>
      <c r="N52" s="1"/>
      <c r="O52" s="1"/>
      <c r="P52" s="1"/>
      <c r="Q52" s="1"/>
      <c r="R52" s="1"/>
      <c r="S52" s="1"/>
      <c r="T52" s="1"/>
      <c r="U52" s="1"/>
    </row>
    <row r="53" spans="1:21" ht="12.75">
      <c r="A53" s="1"/>
      <c r="B53" s="3"/>
      <c r="C53" s="12"/>
      <c r="D53" s="12"/>
      <c r="E53" s="2"/>
      <c r="F53" s="11"/>
      <c r="G53" s="1"/>
      <c r="H53" s="1"/>
      <c r="I53" s="1"/>
      <c r="J53" s="1"/>
      <c r="K53" s="1"/>
      <c r="L53" s="1"/>
      <c r="M53" s="1"/>
      <c r="N53" s="1"/>
      <c r="O53" s="1"/>
      <c r="P53" s="1"/>
      <c r="Q53" s="1"/>
      <c r="R53" s="1"/>
      <c r="S53" s="1"/>
      <c r="T53" s="1"/>
      <c r="U53" s="1"/>
    </row>
    <row r="54" spans="1:21" ht="12.75">
      <c r="A54" s="1"/>
      <c r="B54" s="3"/>
      <c r="C54" s="12"/>
      <c r="D54" s="12"/>
      <c r="E54" s="2"/>
      <c r="F54" s="11"/>
      <c r="G54" s="1"/>
      <c r="H54" s="1"/>
      <c r="I54" s="1"/>
      <c r="J54" s="1"/>
      <c r="K54" s="1"/>
      <c r="L54" s="1"/>
      <c r="M54" s="1"/>
      <c r="N54" s="1"/>
      <c r="O54" s="1"/>
      <c r="P54" s="1"/>
      <c r="Q54" s="1"/>
      <c r="R54" s="1"/>
      <c r="S54" s="1"/>
      <c r="T54" s="1"/>
      <c r="U54" s="1"/>
    </row>
    <row r="55" spans="1:21" ht="12.75">
      <c r="A55" s="1"/>
      <c r="B55" s="3"/>
      <c r="C55" s="12"/>
      <c r="D55" s="12"/>
      <c r="E55" s="2"/>
      <c r="F55" s="11"/>
      <c r="G55" s="1"/>
      <c r="H55" s="1"/>
      <c r="I55" s="1"/>
      <c r="J55" s="1"/>
      <c r="K55" s="1"/>
      <c r="L55" s="1"/>
      <c r="M55" s="1"/>
      <c r="N55" s="1"/>
      <c r="O55" s="1"/>
      <c r="P55" s="1"/>
      <c r="Q55" s="1"/>
      <c r="R55" s="1"/>
      <c r="S55" s="1"/>
      <c r="T55" s="1"/>
      <c r="U55" s="1"/>
    </row>
    <row r="56" spans="1:21" ht="12.75">
      <c r="A56" s="1"/>
      <c r="B56" s="3"/>
      <c r="C56" s="12"/>
      <c r="D56" s="12"/>
      <c r="E56" s="2"/>
      <c r="F56" s="11"/>
      <c r="G56" s="1"/>
      <c r="H56" s="1"/>
      <c r="I56" s="1"/>
      <c r="J56" s="1"/>
      <c r="K56" s="1"/>
      <c r="L56" s="1"/>
      <c r="M56" s="1"/>
      <c r="N56" s="1"/>
      <c r="O56" s="1"/>
      <c r="P56" s="1"/>
      <c r="Q56" s="1"/>
      <c r="R56" s="1"/>
      <c r="S56" s="1"/>
      <c r="T56" s="1"/>
      <c r="U56" s="1"/>
    </row>
    <row r="57" spans="1:21" ht="12.75">
      <c r="A57" s="1"/>
      <c r="B57" s="3"/>
      <c r="C57" s="12"/>
      <c r="D57" s="12"/>
      <c r="E57" s="2"/>
      <c r="F57" s="11"/>
      <c r="G57" s="1"/>
      <c r="H57" s="1"/>
      <c r="I57" s="1"/>
      <c r="J57" s="1"/>
      <c r="K57" s="1"/>
      <c r="L57" s="1"/>
      <c r="M57" s="1"/>
      <c r="N57" s="1"/>
      <c r="O57" s="1"/>
      <c r="P57" s="1"/>
      <c r="Q57" s="1"/>
      <c r="R57" s="1"/>
      <c r="S57" s="1"/>
      <c r="T57" s="1"/>
      <c r="U57" s="1"/>
    </row>
    <row r="58" spans="1:21" ht="12.75">
      <c r="A58" s="1"/>
      <c r="B58" s="3"/>
      <c r="C58" s="12"/>
      <c r="D58" s="12"/>
      <c r="E58" s="2"/>
      <c r="F58" s="11"/>
      <c r="G58" s="1"/>
      <c r="H58" s="1"/>
      <c r="I58" s="1"/>
      <c r="J58" s="1"/>
      <c r="K58" s="1"/>
      <c r="L58" s="1"/>
      <c r="M58" s="1"/>
      <c r="N58" s="1"/>
      <c r="O58" s="1"/>
      <c r="P58" s="1"/>
      <c r="Q58" s="1"/>
      <c r="R58" s="1"/>
      <c r="S58" s="1"/>
      <c r="T58" s="1"/>
      <c r="U58" s="1"/>
    </row>
    <row r="59" spans="1:21" ht="12.75">
      <c r="A59" s="1"/>
      <c r="B59" s="3"/>
      <c r="C59" s="12"/>
      <c r="D59" s="12"/>
      <c r="E59" s="2"/>
      <c r="F59" s="11"/>
      <c r="G59" s="1"/>
      <c r="H59" s="1"/>
      <c r="I59" s="1"/>
      <c r="J59" s="1"/>
      <c r="K59" s="1"/>
      <c r="L59" s="1"/>
      <c r="M59" s="1"/>
      <c r="N59" s="1"/>
      <c r="O59" s="1"/>
      <c r="P59" s="1"/>
      <c r="Q59" s="1"/>
      <c r="R59" s="1"/>
      <c r="S59" s="1"/>
      <c r="T59" s="1"/>
      <c r="U59" s="1"/>
    </row>
    <row r="60" spans="1:21" ht="12.75">
      <c r="A60" s="1"/>
      <c r="B60" s="3"/>
      <c r="C60" s="12"/>
      <c r="D60" s="12"/>
      <c r="E60" s="2"/>
      <c r="F60" s="11"/>
      <c r="G60" s="1"/>
      <c r="H60" s="1"/>
      <c r="I60" s="1"/>
      <c r="J60" s="1"/>
      <c r="K60" s="1"/>
      <c r="L60" s="1"/>
      <c r="M60" s="1"/>
      <c r="N60" s="1"/>
      <c r="O60" s="1"/>
      <c r="P60" s="1"/>
      <c r="Q60" s="1"/>
      <c r="R60" s="1"/>
      <c r="S60" s="1"/>
      <c r="T60" s="1"/>
      <c r="U60" s="1"/>
    </row>
    <row r="61" spans="1:21" ht="12.75">
      <c r="A61" s="1"/>
      <c r="B61" s="3"/>
      <c r="C61" s="12"/>
      <c r="D61" s="12"/>
      <c r="E61" s="2"/>
      <c r="F61" s="11"/>
      <c r="G61" s="1"/>
      <c r="H61" s="1"/>
      <c r="I61" s="1"/>
      <c r="J61" s="1"/>
      <c r="K61" s="1"/>
      <c r="L61" s="1"/>
      <c r="M61" s="1"/>
      <c r="N61" s="1"/>
      <c r="O61" s="1"/>
      <c r="P61" s="1"/>
      <c r="Q61" s="1"/>
      <c r="R61" s="1"/>
      <c r="S61" s="1"/>
      <c r="T61" s="1"/>
      <c r="U61" s="1"/>
    </row>
    <row r="62" spans="1:21" ht="12.75">
      <c r="A62" s="1"/>
      <c r="B62" s="3"/>
      <c r="C62" s="12"/>
      <c r="D62" s="12"/>
      <c r="E62" s="2"/>
      <c r="F62" s="11"/>
      <c r="G62" s="1"/>
      <c r="H62" s="1"/>
      <c r="I62" s="1"/>
      <c r="J62" s="1"/>
      <c r="K62" s="1"/>
      <c r="L62" s="1"/>
      <c r="M62" s="1"/>
      <c r="N62" s="1"/>
      <c r="O62" s="1"/>
      <c r="P62" s="1"/>
      <c r="Q62" s="1"/>
      <c r="R62" s="1"/>
      <c r="S62" s="1"/>
      <c r="T62" s="1"/>
      <c r="U62" s="1"/>
    </row>
    <row r="63" spans="1:21" ht="12.75">
      <c r="A63" s="1"/>
      <c r="B63" s="3"/>
      <c r="C63" s="12"/>
      <c r="D63" s="12"/>
      <c r="E63" s="2"/>
      <c r="F63" s="11"/>
      <c r="G63" s="1"/>
      <c r="H63" s="1"/>
      <c r="I63" s="1"/>
      <c r="J63" s="1"/>
      <c r="K63" s="1"/>
      <c r="L63" s="1"/>
      <c r="M63" s="1"/>
      <c r="N63" s="1"/>
      <c r="O63" s="1"/>
      <c r="P63" s="1"/>
      <c r="Q63" s="1"/>
      <c r="R63" s="1"/>
      <c r="S63" s="1"/>
      <c r="T63" s="1"/>
      <c r="U63" s="1"/>
    </row>
    <row r="64" spans="1:21" ht="12.75">
      <c r="A64" s="1"/>
      <c r="B64" s="3"/>
      <c r="C64" s="12"/>
      <c r="D64" s="12"/>
      <c r="E64" s="2"/>
      <c r="F64" s="11"/>
      <c r="G64" s="1"/>
      <c r="H64" s="1"/>
      <c r="I64" s="1"/>
      <c r="J64" s="1"/>
      <c r="K64" s="1"/>
      <c r="L64" s="1"/>
      <c r="M64" s="1"/>
      <c r="N64" s="1"/>
      <c r="O64" s="1"/>
      <c r="P64" s="1"/>
      <c r="Q64" s="1"/>
      <c r="R64" s="1"/>
      <c r="S64" s="1"/>
      <c r="T64" s="1"/>
      <c r="U64" s="1"/>
    </row>
    <row r="65" spans="1:21" ht="12.75">
      <c r="A65" s="1"/>
      <c r="B65" s="3"/>
      <c r="C65" s="12"/>
      <c r="D65" s="12"/>
      <c r="E65" s="2"/>
      <c r="F65" s="11"/>
      <c r="G65" s="1"/>
      <c r="H65" s="1"/>
      <c r="I65" s="1"/>
      <c r="J65" s="1"/>
      <c r="K65" s="1"/>
      <c r="L65" s="1"/>
      <c r="M65" s="1"/>
      <c r="N65" s="1"/>
      <c r="O65" s="1"/>
      <c r="P65" s="1"/>
      <c r="Q65" s="1"/>
      <c r="R65" s="1"/>
      <c r="S65" s="1"/>
      <c r="T65" s="1"/>
      <c r="U65" s="1"/>
    </row>
    <row r="66" spans="1:21" ht="12.75">
      <c r="A66" s="1"/>
      <c r="B66" s="3"/>
      <c r="C66" s="12"/>
      <c r="D66" s="12"/>
      <c r="E66" s="2"/>
      <c r="F66" s="11"/>
      <c r="G66" s="1"/>
      <c r="H66" s="1"/>
      <c r="I66" s="1"/>
      <c r="J66" s="1"/>
      <c r="K66" s="1"/>
      <c r="L66" s="1"/>
      <c r="M66" s="1"/>
      <c r="N66" s="1"/>
      <c r="O66" s="1"/>
      <c r="P66" s="1"/>
      <c r="Q66" s="1"/>
      <c r="R66" s="1"/>
      <c r="S66" s="1"/>
      <c r="T66" s="1"/>
      <c r="U66" s="1"/>
    </row>
    <row r="67" spans="1:21" ht="12.75">
      <c r="A67" s="1"/>
      <c r="B67" s="3"/>
      <c r="C67" s="12"/>
      <c r="D67" s="12"/>
      <c r="E67" s="2"/>
      <c r="F67" s="11"/>
      <c r="G67" s="1"/>
      <c r="H67" s="1"/>
      <c r="I67" s="1"/>
      <c r="J67" s="1"/>
      <c r="K67" s="1"/>
      <c r="L67" s="1"/>
      <c r="M67" s="1"/>
      <c r="N67" s="1"/>
      <c r="O67" s="1"/>
      <c r="P67" s="1"/>
      <c r="Q67" s="1"/>
      <c r="R67" s="1"/>
      <c r="S67" s="1"/>
      <c r="T67" s="1"/>
      <c r="U67" s="1"/>
    </row>
    <row r="68" spans="1:21" ht="12.75">
      <c r="A68" s="1"/>
      <c r="B68" s="3"/>
      <c r="C68" s="12"/>
      <c r="D68" s="12"/>
      <c r="E68" s="2"/>
      <c r="F68" s="11"/>
      <c r="G68" s="1"/>
      <c r="H68" s="1"/>
      <c r="I68" s="1"/>
      <c r="J68" s="1"/>
      <c r="K68" s="1"/>
      <c r="L68" s="1"/>
      <c r="M68" s="1"/>
      <c r="N68" s="1"/>
      <c r="O68" s="1"/>
      <c r="P68" s="1"/>
      <c r="Q68" s="1"/>
      <c r="R68" s="1"/>
      <c r="S68" s="1"/>
      <c r="T68" s="1"/>
      <c r="U68" s="1"/>
    </row>
    <row r="69" spans="1:21" ht="12.75">
      <c r="A69" s="1"/>
      <c r="B69" s="3"/>
      <c r="C69" s="12"/>
      <c r="D69" s="12"/>
      <c r="E69" s="2"/>
      <c r="F69" s="11"/>
      <c r="G69" s="1"/>
      <c r="H69" s="1"/>
      <c r="I69" s="1"/>
      <c r="J69" s="1"/>
      <c r="K69" s="1"/>
      <c r="L69" s="1"/>
      <c r="M69" s="1"/>
      <c r="N69" s="1"/>
      <c r="O69" s="1"/>
      <c r="P69" s="1"/>
      <c r="Q69" s="1"/>
      <c r="R69" s="1"/>
      <c r="S69" s="1"/>
      <c r="T69" s="1"/>
      <c r="U69" s="1"/>
    </row>
    <row r="70" spans="1:21" ht="12.75">
      <c r="A70" s="1"/>
      <c r="B70" s="3"/>
      <c r="C70" s="12"/>
      <c r="D70" s="12"/>
      <c r="E70" s="2"/>
      <c r="F70" s="11"/>
      <c r="G70" s="1"/>
      <c r="H70" s="1"/>
      <c r="I70" s="1"/>
      <c r="J70" s="1"/>
      <c r="K70" s="1"/>
      <c r="L70" s="1"/>
      <c r="M70" s="1"/>
      <c r="N70" s="1"/>
      <c r="O70" s="1"/>
      <c r="P70" s="1"/>
      <c r="Q70" s="1"/>
      <c r="R70" s="1"/>
      <c r="S70" s="1"/>
      <c r="T70" s="1"/>
      <c r="U70" s="1"/>
    </row>
    <row r="71" spans="1:21" ht="12.75">
      <c r="A71" s="1"/>
      <c r="B71" s="3"/>
      <c r="C71" s="12"/>
      <c r="D71" s="12"/>
      <c r="E71" s="2"/>
      <c r="F71" s="11"/>
      <c r="G71" s="1"/>
      <c r="H71" s="1"/>
      <c r="I71" s="1"/>
      <c r="J71" s="1"/>
      <c r="K71" s="1"/>
      <c r="L71" s="1"/>
      <c r="M71" s="1"/>
      <c r="N71" s="1"/>
      <c r="O71" s="1"/>
      <c r="P71" s="1"/>
      <c r="Q71" s="1"/>
      <c r="R71" s="1"/>
      <c r="S71" s="1"/>
      <c r="T71" s="1"/>
      <c r="U71" s="1"/>
    </row>
    <row r="72" spans="1:21" ht="12.75">
      <c r="A72" s="1"/>
      <c r="B72" s="3"/>
      <c r="C72" s="12"/>
      <c r="D72" s="12"/>
      <c r="E72" s="2"/>
      <c r="F72" s="11"/>
      <c r="G72" s="1"/>
      <c r="H72" s="1"/>
      <c r="I72" s="1"/>
      <c r="J72" s="1"/>
      <c r="K72" s="1"/>
      <c r="L72" s="1"/>
      <c r="M72" s="1"/>
      <c r="N72" s="1"/>
      <c r="O72" s="1"/>
      <c r="P72" s="1"/>
      <c r="Q72" s="1"/>
      <c r="R72" s="1"/>
      <c r="S72" s="1"/>
      <c r="T72" s="1"/>
      <c r="U72" s="1"/>
    </row>
    <row r="73" spans="1:21" ht="12.75">
      <c r="A73" s="1"/>
      <c r="B73" s="3"/>
      <c r="C73" s="12"/>
      <c r="D73" s="12"/>
      <c r="E73" s="2"/>
      <c r="F73" s="11"/>
      <c r="G73" s="1"/>
      <c r="H73" s="1"/>
      <c r="I73" s="1"/>
      <c r="J73" s="1"/>
      <c r="K73" s="1"/>
      <c r="L73" s="1"/>
      <c r="M73" s="1"/>
      <c r="N73" s="1"/>
      <c r="O73" s="1"/>
      <c r="P73" s="1"/>
      <c r="Q73" s="1"/>
      <c r="R73" s="1"/>
      <c r="S73" s="1"/>
      <c r="T73" s="1"/>
      <c r="U73" s="1"/>
    </row>
    <row r="74" spans="1:21" ht="12.75">
      <c r="A74" s="1"/>
      <c r="B74" s="3"/>
      <c r="C74" s="12"/>
      <c r="D74" s="12"/>
      <c r="E74" s="2"/>
      <c r="F74" s="11"/>
      <c r="G74" s="1"/>
      <c r="H74" s="1"/>
      <c r="I74" s="1"/>
      <c r="J74" s="1"/>
      <c r="K74" s="1"/>
      <c r="L74" s="1"/>
      <c r="M74" s="1"/>
      <c r="N74" s="1"/>
      <c r="O74" s="1"/>
      <c r="P74" s="1"/>
      <c r="Q74" s="1"/>
      <c r="R74" s="1"/>
      <c r="S74" s="1"/>
      <c r="T74" s="1"/>
      <c r="U74" s="1"/>
    </row>
    <row r="75" spans="1:21" ht="12.75">
      <c r="A75" s="1"/>
      <c r="B75" s="3"/>
      <c r="C75" s="12"/>
      <c r="D75" s="12"/>
      <c r="E75" s="2"/>
      <c r="F75" s="11"/>
      <c r="G75" s="1"/>
      <c r="H75" s="1"/>
      <c r="I75" s="1"/>
      <c r="J75" s="1"/>
      <c r="K75" s="1"/>
      <c r="L75" s="1"/>
      <c r="M75" s="1"/>
      <c r="N75" s="1"/>
      <c r="O75" s="1"/>
      <c r="P75" s="1"/>
      <c r="Q75" s="1"/>
      <c r="R75" s="1"/>
      <c r="S75" s="1"/>
      <c r="T75" s="1"/>
      <c r="U75" s="1"/>
    </row>
    <row r="76" spans="1:21" ht="12.75">
      <c r="A76" s="1"/>
      <c r="B76" s="3"/>
      <c r="C76" s="12"/>
      <c r="D76" s="12"/>
      <c r="E76" s="2"/>
      <c r="F76" s="11"/>
      <c r="G76" s="1"/>
      <c r="H76" s="1"/>
      <c r="I76" s="1"/>
      <c r="J76" s="1"/>
      <c r="K76" s="1"/>
      <c r="L76" s="1"/>
      <c r="M76" s="1"/>
      <c r="N76" s="1"/>
      <c r="O76" s="1"/>
      <c r="P76" s="1"/>
      <c r="Q76" s="1"/>
      <c r="R76" s="1"/>
      <c r="S76" s="1"/>
      <c r="T76" s="1"/>
      <c r="U76" s="1"/>
    </row>
    <row r="77" spans="1:21" ht="12.75">
      <c r="A77" s="1"/>
      <c r="B77" s="3"/>
      <c r="C77" s="12"/>
      <c r="D77" s="12"/>
      <c r="E77" s="2"/>
      <c r="F77" s="11"/>
      <c r="G77" s="1"/>
      <c r="H77" s="1"/>
      <c r="I77" s="1"/>
      <c r="J77" s="1"/>
      <c r="K77" s="1"/>
      <c r="L77" s="1"/>
      <c r="M77" s="1"/>
      <c r="N77" s="1"/>
      <c r="O77" s="1"/>
      <c r="P77" s="1"/>
      <c r="Q77" s="1"/>
      <c r="R77" s="1"/>
      <c r="S77" s="1"/>
      <c r="T77" s="1"/>
      <c r="U77" s="1"/>
    </row>
    <row r="78" spans="1:21" ht="12.75">
      <c r="A78" s="1"/>
      <c r="B78" s="3"/>
      <c r="C78" s="12"/>
      <c r="D78" s="12"/>
      <c r="E78" s="2"/>
      <c r="F78" s="11"/>
      <c r="G78" s="1"/>
      <c r="H78" s="1"/>
      <c r="I78" s="1"/>
      <c r="J78" s="1"/>
      <c r="K78" s="1"/>
      <c r="L78" s="1"/>
      <c r="M78" s="1"/>
      <c r="N78" s="1"/>
      <c r="O78" s="1"/>
      <c r="P78" s="1"/>
      <c r="Q78" s="1"/>
      <c r="R78" s="1"/>
      <c r="S78" s="1"/>
      <c r="T78" s="1"/>
      <c r="U78" s="1"/>
    </row>
    <row r="79" spans="1:21" ht="12.75">
      <c r="A79" s="1"/>
      <c r="B79" s="3"/>
      <c r="C79" s="12"/>
      <c r="D79" s="12"/>
      <c r="E79" s="2"/>
      <c r="F79" s="11"/>
      <c r="G79" s="1"/>
      <c r="H79" s="1"/>
      <c r="I79" s="1"/>
      <c r="J79" s="1"/>
      <c r="K79" s="1"/>
      <c r="L79" s="1"/>
      <c r="M79" s="1"/>
      <c r="N79" s="1"/>
      <c r="O79" s="1"/>
      <c r="P79" s="1"/>
      <c r="Q79" s="1"/>
      <c r="R79" s="1"/>
      <c r="S79" s="1"/>
      <c r="T79" s="1"/>
      <c r="U79" s="1"/>
    </row>
    <row r="80" spans="1:21" ht="12.75">
      <c r="A80" s="1"/>
      <c r="B80" s="3"/>
      <c r="C80" s="12"/>
      <c r="D80" s="12"/>
      <c r="E80" s="2"/>
      <c r="F80" s="11"/>
      <c r="G80" s="1"/>
      <c r="H80" s="1"/>
      <c r="I80" s="1"/>
      <c r="J80" s="1"/>
      <c r="K80" s="1"/>
      <c r="L80" s="1"/>
      <c r="M80" s="1"/>
      <c r="N80" s="1"/>
      <c r="O80" s="1"/>
      <c r="P80" s="1"/>
      <c r="Q80" s="1"/>
      <c r="R80" s="1"/>
      <c r="S80" s="1"/>
      <c r="T80" s="1"/>
      <c r="U80" s="1"/>
    </row>
    <row r="81" spans="1:21" ht="12.75">
      <c r="A81" s="1"/>
      <c r="B81" s="3"/>
      <c r="C81" s="12"/>
      <c r="D81" s="12"/>
      <c r="E81" s="2"/>
      <c r="F81" s="11"/>
      <c r="G81" s="1"/>
      <c r="H81" s="1"/>
      <c r="I81" s="1"/>
      <c r="J81" s="1"/>
      <c r="K81" s="1"/>
      <c r="L81" s="1"/>
      <c r="M81" s="1"/>
      <c r="N81" s="1"/>
      <c r="O81" s="1"/>
      <c r="P81" s="1"/>
      <c r="Q81" s="1"/>
      <c r="R81" s="1"/>
      <c r="S81" s="1"/>
      <c r="T81" s="1"/>
      <c r="U81" s="1"/>
    </row>
    <row r="82" spans="1:21" ht="12.75">
      <c r="A82" s="1"/>
      <c r="B82" s="3"/>
      <c r="C82" s="12"/>
      <c r="D82" s="12"/>
      <c r="E82" s="2"/>
      <c r="F82" s="11"/>
      <c r="G82" s="1"/>
      <c r="H82" s="1"/>
      <c r="I82" s="1"/>
      <c r="J82" s="1"/>
      <c r="K82" s="1"/>
      <c r="L82" s="1"/>
      <c r="M82" s="1"/>
      <c r="N82" s="1"/>
      <c r="O82" s="1"/>
      <c r="P82" s="1"/>
      <c r="Q82" s="1"/>
      <c r="R82" s="1"/>
      <c r="S82" s="1"/>
      <c r="T82" s="1"/>
      <c r="U82" s="1"/>
    </row>
    <row r="83" spans="1:21" ht="12.75">
      <c r="A83" s="1"/>
      <c r="B83" s="3"/>
      <c r="C83" s="12"/>
      <c r="D83" s="12"/>
      <c r="E83" s="2"/>
      <c r="F83" s="11"/>
      <c r="G83" s="1"/>
      <c r="H83" s="1"/>
      <c r="I83" s="1"/>
      <c r="J83" s="1"/>
      <c r="K83" s="1"/>
      <c r="L83" s="1"/>
      <c r="M83" s="1"/>
      <c r="N83" s="1"/>
      <c r="O83" s="1"/>
      <c r="P83" s="1"/>
      <c r="Q83" s="1"/>
      <c r="R83" s="1"/>
      <c r="S83" s="1"/>
      <c r="T83" s="1"/>
      <c r="U83" s="1"/>
    </row>
    <row r="84" spans="1:21" ht="12.75">
      <c r="A84" s="1"/>
      <c r="B84" s="3"/>
      <c r="C84" s="12"/>
      <c r="D84" s="12"/>
      <c r="E84" s="2"/>
      <c r="F84" s="11"/>
      <c r="G84" s="1"/>
      <c r="H84" s="1"/>
      <c r="I84" s="1"/>
      <c r="J84" s="1"/>
      <c r="K84" s="1"/>
      <c r="L84" s="1"/>
      <c r="M84" s="1"/>
      <c r="N84" s="1"/>
      <c r="O84" s="1"/>
      <c r="P84" s="1"/>
      <c r="Q84" s="1"/>
      <c r="R84" s="1"/>
      <c r="S84" s="1"/>
      <c r="T84" s="1"/>
      <c r="U84" s="1"/>
    </row>
    <row r="85" spans="1:21" ht="12.75">
      <c r="A85" s="1"/>
      <c r="B85" s="3"/>
      <c r="C85" s="12"/>
      <c r="D85" s="12"/>
      <c r="E85" s="2"/>
      <c r="F85" s="11"/>
      <c r="G85" s="1"/>
      <c r="H85" s="1"/>
      <c r="I85" s="1"/>
      <c r="J85" s="1"/>
      <c r="K85" s="1"/>
      <c r="L85" s="1"/>
      <c r="M85" s="1"/>
      <c r="N85" s="1"/>
      <c r="O85" s="1"/>
      <c r="P85" s="1"/>
      <c r="Q85" s="1"/>
      <c r="R85" s="1"/>
      <c r="S85" s="1"/>
      <c r="T85" s="1"/>
      <c r="U85" s="1"/>
    </row>
    <row r="86" spans="1:21" ht="12.75">
      <c r="A86" s="1"/>
      <c r="B86" s="3"/>
      <c r="C86" s="12"/>
      <c r="D86" s="12"/>
      <c r="E86" s="2"/>
      <c r="F86" s="11"/>
      <c r="G86" s="1"/>
      <c r="H86" s="1"/>
      <c r="I86" s="1"/>
      <c r="J86" s="1"/>
      <c r="K86" s="1"/>
      <c r="L86" s="1"/>
      <c r="M86" s="1"/>
      <c r="N86" s="1"/>
      <c r="O86" s="1"/>
      <c r="P86" s="1"/>
      <c r="Q86" s="1"/>
      <c r="R86" s="1"/>
      <c r="S86" s="1"/>
      <c r="T86" s="1"/>
      <c r="U86" s="1"/>
    </row>
    <row r="87" spans="1:21" ht="12.75">
      <c r="A87" s="1"/>
      <c r="B87" s="3"/>
      <c r="C87" s="12"/>
      <c r="D87" s="12"/>
      <c r="E87" s="2"/>
      <c r="F87" s="11"/>
      <c r="G87" s="1"/>
      <c r="H87" s="1"/>
      <c r="I87" s="1"/>
      <c r="J87" s="1"/>
      <c r="K87" s="1"/>
      <c r="L87" s="1"/>
      <c r="M87" s="1"/>
      <c r="N87" s="1"/>
      <c r="O87" s="1"/>
      <c r="P87" s="1"/>
      <c r="Q87" s="1"/>
      <c r="R87" s="1"/>
      <c r="S87" s="1"/>
      <c r="T87" s="1"/>
      <c r="U87" s="1"/>
    </row>
    <row r="88" spans="1:21" ht="12.75">
      <c r="A88" s="1"/>
      <c r="B88" s="3"/>
      <c r="C88" s="12"/>
      <c r="D88" s="12"/>
      <c r="E88" s="2"/>
      <c r="F88" s="11"/>
      <c r="G88" s="1"/>
      <c r="H88" s="1"/>
      <c r="I88" s="1"/>
      <c r="J88" s="1"/>
      <c r="K88" s="1"/>
      <c r="L88" s="1"/>
      <c r="M88" s="1"/>
      <c r="N88" s="1"/>
      <c r="O88" s="1"/>
      <c r="P88" s="1"/>
      <c r="Q88" s="1"/>
      <c r="R88" s="1"/>
      <c r="S88" s="1"/>
      <c r="T88" s="1"/>
      <c r="U88" s="1"/>
    </row>
    <row r="89" spans="1:21" ht="12.75">
      <c r="A89" s="1"/>
      <c r="B89" s="3"/>
      <c r="C89" s="12"/>
      <c r="D89" s="12"/>
      <c r="E89" s="2"/>
      <c r="F89" s="11"/>
      <c r="G89" s="1"/>
      <c r="H89" s="1"/>
      <c r="I89" s="1"/>
      <c r="J89" s="1"/>
      <c r="K89" s="1"/>
      <c r="L89" s="1"/>
      <c r="M89" s="1"/>
      <c r="N89" s="1"/>
      <c r="O89" s="1"/>
      <c r="P89" s="1"/>
      <c r="Q89" s="1"/>
      <c r="R89" s="1"/>
      <c r="S89" s="1"/>
      <c r="T89" s="1"/>
      <c r="U89" s="1"/>
    </row>
    <row r="90" spans="1:21" ht="12.75">
      <c r="A90" s="1"/>
      <c r="B90" s="3"/>
      <c r="C90" s="12"/>
      <c r="D90" s="12"/>
      <c r="E90" s="2"/>
      <c r="F90" s="11"/>
      <c r="G90" s="1"/>
      <c r="H90" s="1"/>
      <c r="I90" s="1"/>
      <c r="J90" s="1"/>
      <c r="K90" s="1"/>
      <c r="L90" s="1"/>
      <c r="M90" s="1"/>
      <c r="N90" s="1"/>
      <c r="O90" s="1"/>
      <c r="P90" s="1"/>
      <c r="Q90" s="1"/>
      <c r="R90" s="1"/>
      <c r="S90" s="1"/>
      <c r="T90" s="1"/>
      <c r="U90" s="1"/>
    </row>
    <row r="91" spans="1:21" ht="12.75">
      <c r="A91" s="1"/>
      <c r="B91" s="3"/>
      <c r="C91" s="12"/>
      <c r="D91" s="12"/>
      <c r="E91" s="2"/>
      <c r="F91" s="11"/>
      <c r="G91" s="1"/>
      <c r="H91" s="1"/>
      <c r="I91" s="1"/>
      <c r="J91" s="1"/>
      <c r="K91" s="1"/>
      <c r="L91" s="1"/>
      <c r="M91" s="1"/>
      <c r="N91" s="1"/>
      <c r="O91" s="1"/>
      <c r="P91" s="1"/>
      <c r="Q91" s="1"/>
      <c r="R91" s="1"/>
      <c r="S91" s="1"/>
      <c r="T91" s="1"/>
      <c r="U91" s="1"/>
    </row>
    <row r="92" spans="1:21" ht="12.75">
      <c r="A92" s="1"/>
      <c r="B92" s="3"/>
      <c r="C92" s="12"/>
      <c r="D92" s="12"/>
      <c r="E92" s="2"/>
      <c r="F92" s="11"/>
      <c r="G92" s="1"/>
      <c r="H92" s="1"/>
      <c r="I92" s="1"/>
      <c r="J92" s="1"/>
      <c r="K92" s="1"/>
      <c r="L92" s="1"/>
      <c r="M92" s="1"/>
      <c r="N92" s="1"/>
      <c r="O92" s="1"/>
      <c r="P92" s="1"/>
      <c r="Q92" s="1"/>
      <c r="R92" s="1"/>
      <c r="S92" s="1"/>
      <c r="T92" s="1"/>
      <c r="U92" s="1"/>
    </row>
    <row r="93" spans="1:21" ht="12.75">
      <c r="A93" s="1"/>
      <c r="B93" s="3"/>
      <c r="C93" s="12"/>
      <c r="D93" s="12"/>
      <c r="E93" s="2"/>
      <c r="F93" s="11"/>
      <c r="G93" s="1"/>
      <c r="H93" s="1"/>
      <c r="I93" s="1"/>
      <c r="J93" s="1"/>
      <c r="K93" s="1"/>
      <c r="L93" s="1"/>
      <c r="M93" s="1"/>
      <c r="N93" s="1"/>
      <c r="O93" s="1"/>
      <c r="P93" s="1"/>
      <c r="Q93" s="1"/>
      <c r="R93" s="1"/>
      <c r="S93" s="1"/>
      <c r="T93" s="1"/>
      <c r="U93" s="1"/>
    </row>
    <row r="94" spans="1:21" ht="12.75">
      <c r="A94" s="1"/>
      <c r="B94" s="3"/>
      <c r="C94" s="12"/>
      <c r="D94" s="12"/>
      <c r="E94" s="2"/>
      <c r="F94" s="11"/>
      <c r="G94" s="1"/>
      <c r="H94" s="1"/>
      <c r="I94" s="1"/>
      <c r="J94" s="1"/>
      <c r="K94" s="1"/>
      <c r="L94" s="1"/>
      <c r="M94" s="1"/>
      <c r="N94" s="1"/>
      <c r="O94" s="1"/>
      <c r="P94" s="1"/>
      <c r="Q94" s="1"/>
      <c r="R94" s="1"/>
      <c r="S94" s="1"/>
      <c r="T94" s="1"/>
      <c r="U94" s="1"/>
    </row>
    <row r="95" spans="1:21" ht="12.75">
      <c r="A95" s="1"/>
      <c r="B95" s="3"/>
      <c r="C95" s="12"/>
      <c r="D95" s="12"/>
      <c r="E95" s="2"/>
      <c r="F95" s="11"/>
      <c r="G95" s="1"/>
      <c r="H95" s="1"/>
      <c r="I95" s="1"/>
      <c r="J95" s="1"/>
      <c r="K95" s="1"/>
      <c r="L95" s="1"/>
      <c r="M95" s="1"/>
      <c r="N95" s="1"/>
      <c r="O95" s="1"/>
      <c r="P95" s="1"/>
      <c r="Q95" s="1"/>
      <c r="R95" s="1"/>
      <c r="S95" s="1"/>
      <c r="T95" s="1"/>
      <c r="U95" s="1"/>
    </row>
    <row r="96" spans="1:21" ht="12.75">
      <c r="A96" s="1"/>
      <c r="B96" s="3"/>
      <c r="C96" s="12"/>
      <c r="D96" s="12"/>
      <c r="E96" s="2"/>
      <c r="F96" s="11"/>
      <c r="G96" s="1"/>
      <c r="H96" s="1"/>
      <c r="I96" s="1"/>
      <c r="J96" s="1"/>
      <c r="K96" s="1"/>
      <c r="L96" s="1"/>
      <c r="M96" s="1"/>
      <c r="N96" s="1"/>
      <c r="O96" s="1"/>
      <c r="P96" s="1"/>
      <c r="Q96" s="1"/>
      <c r="R96" s="1"/>
      <c r="S96" s="1"/>
      <c r="T96" s="1"/>
      <c r="U96" s="1"/>
    </row>
    <row r="97" spans="1:21" ht="12.75">
      <c r="A97" s="1"/>
      <c r="B97" s="3"/>
      <c r="C97" s="12"/>
      <c r="D97" s="12"/>
      <c r="E97" s="2"/>
      <c r="F97" s="11"/>
      <c r="G97" s="1"/>
      <c r="H97" s="1"/>
      <c r="I97" s="1"/>
      <c r="J97" s="1"/>
      <c r="K97" s="1"/>
      <c r="L97" s="1"/>
      <c r="M97" s="1"/>
      <c r="N97" s="1"/>
      <c r="O97" s="1"/>
      <c r="P97" s="1"/>
      <c r="Q97" s="1"/>
      <c r="R97" s="1"/>
      <c r="S97" s="1"/>
      <c r="T97" s="1"/>
      <c r="U97" s="1"/>
    </row>
    <row r="98" spans="1:21" ht="12.75">
      <c r="A98" s="1"/>
      <c r="B98" s="3"/>
      <c r="C98" s="12"/>
      <c r="D98" s="12"/>
      <c r="E98" s="2"/>
      <c r="F98" s="11"/>
      <c r="G98" s="1"/>
      <c r="H98" s="1"/>
      <c r="I98" s="1"/>
      <c r="J98" s="1"/>
      <c r="K98" s="1"/>
      <c r="L98" s="1"/>
      <c r="M98" s="1"/>
      <c r="N98" s="1"/>
      <c r="O98" s="1"/>
      <c r="P98" s="1"/>
      <c r="Q98" s="1"/>
      <c r="R98" s="1"/>
      <c r="S98" s="1"/>
      <c r="T98" s="1"/>
      <c r="U98" s="1"/>
    </row>
    <row r="99" spans="1:21" ht="12.75">
      <c r="A99" s="1"/>
      <c r="B99" s="3"/>
      <c r="C99" s="12"/>
      <c r="D99" s="12"/>
      <c r="E99" s="2"/>
      <c r="F99" s="11"/>
      <c r="G99" s="1"/>
      <c r="H99" s="1"/>
      <c r="I99" s="1"/>
      <c r="J99" s="1"/>
      <c r="K99" s="1"/>
      <c r="L99" s="1"/>
      <c r="M99" s="1"/>
      <c r="N99" s="1"/>
      <c r="O99" s="1"/>
      <c r="P99" s="1"/>
      <c r="Q99" s="1"/>
      <c r="R99" s="1"/>
      <c r="S99" s="1"/>
      <c r="T99" s="1"/>
      <c r="U99" s="1"/>
    </row>
    <row r="100" spans="1:21" ht="12.75">
      <c r="A100" s="1"/>
      <c r="B100" s="3"/>
      <c r="C100" s="12"/>
      <c r="D100" s="12"/>
      <c r="E100" s="2"/>
      <c r="F100" s="11"/>
      <c r="G100" s="1"/>
      <c r="H100" s="1"/>
      <c r="I100" s="1"/>
      <c r="J100" s="1"/>
      <c r="K100" s="1"/>
      <c r="L100" s="1"/>
      <c r="M100" s="1"/>
      <c r="N100" s="1"/>
      <c r="O100" s="1"/>
      <c r="P100" s="1"/>
      <c r="Q100" s="1"/>
      <c r="R100" s="1"/>
      <c r="S100" s="1"/>
      <c r="T100" s="1"/>
      <c r="U100" s="1"/>
    </row>
    <row r="101" spans="1:21" ht="12.75">
      <c r="A101" s="1"/>
      <c r="B101" s="3"/>
      <c r="C101" s="12"/>
      <c r="D101" s="12"/>
      <c r="E101" s="2"/>
      <c r="F101" s="11"/>
      <c r="G101" s="1"/>
      <c r="H101" s="1"/>
      <c r="I101" s="1"/>
      <c r="J101" s="1"/>
      <c r="K101" s="1"/>
      <c r="L101" s="1"/>
      <c r="M101" s="1"/>
      <c r="N101" s="1"/>
      <c r="O101" s="1"/>
      <c r="P101" s="1"/>
      <c r="Q101" s="1"/>
      <c r="R101" s="1"/>
      <c r="S101" s="1"/>
      <c r="T101" s="1"/>
      <c r="U101" s="1"/>
    </row>
    <row r="102" spans="1:21" ht="12.75">
      <c r="A102" s="1"/>
      <c r="B102" s="3"/>
      <c r="C102" s="12"/>
      <c r="D102" s="12"/>
      <c r="E102" s="2"/>
      <c r="F102" s="11"/>
      <c r="G102" s="1"/>
      <c r="H102" s="1"/>
      <c r="I102" s="1"/>
      <c r="J102" s="1"/>
      <c r="K102" s="1"/>
      <c r="L102" s="1"/>
      <c r="M102" s="1"/>
      <c r="N102" s="1"/>
      <c r="O102" s="1"/>
      <c r="P102" s="1"/>
      <c r="Q102" s="1"/>
      <c r="R102" s="1"/>
      <c r="S102" s="1"/>
      <c r="T102" s="1"/>
      <c r="U102" s="1"/>
    </row>
    <row r="103" spans="1:21" ht="12.75">
      <c r="A103" s="1"/>
      <c r="B103" s="3"/>
      <c r="C103" s="12"/>
      <c r="D103" s="12"/>
      <c r="E103" s="2"/>
      <c r="F103" s="11"/>
      <c r="G103" s="1"/>
      <c r="H103" s="1"/>
      <c r="I103" s="1"/>
      <c r="J103" s="1"/>
      <c r="K103" s="1"/>
      <c r="L103" s="1"/>
      <c r="M103" s="1"/>
      <c r="N103" s="1"/>
      <c r="O103" s="1"/>
      <c r="P103" s="1"/>
      <c r="Q103" s="1"/>
      <c r="R103" s="1"/>
      <c r="S103" s="1"/>
      <c r="T103" s="1"/>
      <c r="U103" s="1"/>
    </row>
    <row r="104" spans="1:21" ht="12.75">
      <c r="A104" s="1"/>
      <c r="B104" s="3"/>
      <c r="C104" s="12"/>
      <c r="D104" s="12"/>
      <c r="E104" s="2"/>
      <c r="F104" s="11"/>
      <c r="G104" s="1"/>
      <c r="H104" s="1"/>
      <c r="I104" s="1"/>
      <c r="J104" s="1"/>
      <c r="K104" s="1"/>
      <c r="L104" s="1"/>
      <c r="M104" s="1"/>
      <c r="N104" s="1"/>
      <c r="O104" s="1"/>
      <c r="P104" s="1"/>
      <c r="Q104" s="1"/>
      <c r="R104" s="1"/>
      <c r="S104" s="1"/>
      <c r="T104" s="1"/>
      <c r="U104" s="1"/>
    </row>
    <row r="105" spans="1:21" ht="12.75">
      <c r="A105" s="1"/>
      <c r="B105" s="3"/>
      <c r="C105" s="12"/>
      <c r="D105" s="12"/>
      <c r="E105" s="2"/>
      <c r="F105" s="11"/>
      <c r="G105" s="1"/>
      <c r="H105" s="1"/>
      <c r="I105" s="1"/>
      <c r="J105" s="1"/>
      <c r="K105" s="1"/>
      <c r="L105" s="1"/>
      <c r="M105" s="1"/>
      <c r="N105" s="1"/>
      <c r="O105" s="1"/>
      <c r="P105" s="1"/>
      <c r="Q105" s="1"/>
      <c r="R105" s="1"/>
      <c r="S105" s="1"/>
      <c r="T105" s="1"/>
      <c r="U105" s="1"/>
    </row>
    <row r="106" spans="1:21" ht="12.75">
      <c r="A106" s="1"/>
      <c r="B106" s="3"/>
      <c r="C106" s="12"/>
      <c r="D106" s="12"/>
      <c r="E106" s="2"/>
      <c r="F106" s="11"/>
      <c r="G106" s="1"/>
      <c r="H106" s="1"/>
      <c r="I106" s="1"/>
      <c r="J106" s="1"/>
      <c r="K106" s="1"/>
      <c r="L106" s="1"/>
      <c r="M106" s="1"/>
      <c r="N106" s="1"/>
      <c r="O106" s="1"/>
      <c r="P106" s="1"/>
      <c r="Q106" s="1"/>
      <c r="R106" s="1"/>
      <c r="S106" s="1"/>
      <c r="T106" s="1"/>
      <c r="U106" s="1"/>
    </row>
    <row r="107" spans="1:21" ht="12.75">
      <c r="A107" s="1"/>
      <c r="B107" s="3"/>
      <c r="C107" s="12"/>
      <c r="D107" s="12"/>
      <c r="E107" s="2"/>
      <c r="F107" s="11"/>
      <c r="G107" s="1"/>
      <c r="H107" s="1"/>
      <c r="I107" s="1"/>
      <c r="J107" s="1"/>
      <c r="K107" s="1"/>
      <c r="L107" s="1"/>
      <c r="M107" s="1"/>
      <c r="N107" s="1"/>
      <c r="O107" s="1"/>
      <c r="P107" s="1"/>
      <c r="Q107" s="1"/>
      <c r="R107" s="1"/>
      <c r="S107" s="1"/>
      <c r="T107" s="1"/>
      <c r="U107" s="1"/>
    </row>
    <row r="108" spans="1:21" ht="12.75">
      <c r="A108" s="1"/>
      <c r="B108" s="3"/>
      <c r="C108" s="12"/>
      <c r="D108" s="12"/>
      <c r="E108" s="2"/>
      <c r="F108" s="11"/>
      <c r="G108" s="1"/>
      <c r="H108" s="1"/>
      <c r="I108" s="1"/>
      <c r="J108" s="1"/>
      <c r="K108" s="1"/>
      <c r="L108" s="1"/>
      <c r="M108" s="1"/>
      <c r="N108" s="1"/>
      <c r="O108" s="1"/>
      <c r="P108" s="1"/>
      <c r="Q108" s="1"/>
      <c r="R108" s="1"/>
      <c r="S108" s="1"/>
      <c r="T108" s="1"/>
      <c r="U108" s="1"/>
    </row>
    <row r="109" spans="1:21" ht="12.75">
      <c r="A109" s="1"/>
      <c r="B109" s="3"/>
      <c r="C109" s="12"/>
      <c r="D109" s="12"/>
      <c r="E109" s="2"/>
      <c r="F109" s="11"/>
      <c r="G109" s="1"/>
      <c r="H109" s="1"/>
      <c r="I109" s="1"/>
      <c r="J109" s="1"/>
      <c r="K109" s="1"/>
      <c r="L109" s="1"/>
      <c r="M109" s="1"/>
      <c r="N109" s="1"/>
      <c r="O109" s="1"/>
      <c r="P109" s="1"/>
      <c r="Q109" s="1"/>
      <c r="R109" s="1"/>
      <c r="S109" s="1"/>
      <c r="T109" s="1"/>
      <c r="U109" s="1"/>
    </row>
    <row r="110" spans="1:21" ht="12.75">
      <c r="A110" s="1"/>
      <c r="B110" s="3"/>
      <c r="C110" s="12"/>
      <c r="D110" s="12"/>
      <c r="E110" s="2"/>
      <c r="F110" s="11"/>
      <c r="G110" s="1"/>
      <c r="H110" s="1"/>
      <c r="I110" s="1"/>
      <c r="J110" s="1"/>
      <c r="K110" s="1"/>
      <c r="L110" s="1"/>
      <c r="M110" s="1"/>
      <c r="N110" s="1"/>
      <c r="O110" s="1"/>
      <c r="P110" s="1"/>
      <c r="Q110" s="1"/>
      <c r="R110" s="1"/>
      <c r="S110" s="1"/>
      <c r="T110" s="1"/>
      <c r="U110" s="1"/>
    </row>
    <row r="111" spans="1:21" ht="12.75">
      <c r="A111" s="1"/>
      <c r="B111" s="3"/>
      <c r="C111" s="12"/>
      <c r="D111" s="12"/>
      <c r="E111" s="2"/>
      <c r="F111" s="11"/>
      <c r="G111" s="1"/>
      <c r="H111" s="1"/>
      <c r="I111" s="1"/>
      <c r="J111" s="1"/>
      <c r="K111" s="1"/>
      <c r="L111" s="1"/>
      <c r="M111" s="1"/>
      <c r="N111" s="1"/>
      <c r="O111" s="1"/>
      <c r="P111" s="1"/>
      <c r="Q111" s="1"/>
      <c r="R111" s="1"/>
      <c r="S111" s="1"/>
      <c r="T111" s="1"/>
      <c r="U111" s="1"/>
    </row>
    <row r="112" spans="1:21" ht="12.75">
      <c r="A112" s="1"/>
      <c r="B112" s="3"/>
      <c r="C112" s="12"/>
      <c r="D112" s="12"/>
      <c r="E112" s="2"/>
      <c r="F112" s="11"/>
      <c r="G112" s="1"/>
      <c r="H112" s="1"/>
      <c r="I112" s="1"/>
      <c r="J112" s="1"/>
      <c r="K112" s="1"/>
      <c r="L112" s="1"/>
      <c r="M112" s="1"/>
      <c r="N112" s="1"/>
      <c r="O112" s="1"/>
      <c r="P112" s="1"/>
      <c r="Q112" s="1"/>
      <c r="R112" s="1"/>
      <c r="S112" s="1"/>
      <c r="T112" s="1"/>
      <c r="U112" s="1"/>
    </row>
    <row r="113" spans="1:21" ht="12.75">
      <c r="A113" s="1"/>
      <c r="B113" s="3"/>
      <c r="C113" s="12"/>
      <c r="D113" s="12"/>
      <c r="E113" s="2"/>
      <c r="F113" s="11"/>
      <c r="G113" s="1"/>
      <c r="H113" s="1"/>
      <c r="I113" s="1"/>
      <c r="J113" s="1"/>
      <c r="K113" s="1"/>
      <c r="L113" s="1"/>
      <c r="M113" s="1"/>
      <c r="N113" s="1"/>
      <c r="O113" s="1"/>
      <c r="P113" s="1"/>
      <c r="Q113" s="1"/>
      <c r="R113" s="1"/>
      <c r="S113" s="1"/>
      <c r="T113" s="1"/>
      <c r="U113" s="1"/>
    </row>
    <row r="114" spans="1:21" ht="12.75">
      <c r="A114" s="1"/>
      <c r="B114" s="3"/>
      <c r="C114" s="12"/>
      <c r="D114" s="12"/>
      <c r="E114" s="2"/>
      <c r="F114" s="11"/>
      <c r="G114" s="1"/>
      <c r="H114" s="1"/>
      <c r="I114" s="1"/>
      <c r="J114" s="1"/>
      <c r="K114" s="1"/>
      <c r="L114" s="1"/>
      <c r="M114" s="1"/>
      <c r="N114" s="1"/>
      <c r="O114" s="1"/>
      <c r="P114" s="1"/>
      <c r="Q114" s="1"/>
      <c r="R114" s="1"/>
      <c r="S114" s="1"/>
      <c r="T114" s="1"/>
      <c r="U114" s="1"/>
    </row>
    <row r="115" spans="1:21" ht="12.75">
      <c r="A115" s="1"/>
      <c r="B115" s="3"/>
      <c r="C115" s="12"/>
      <c r="D115" s="12"/>
      <c r="E115" s="2"/>
      <c r="F115" s="11"/>
      <c r="G115" s="1"/>
      <c r="H115" s="1"/>
      <c r="I115" s="1"/>
      <c r="J115" s="1"/>
      <c r="K115" s="1"/>
      <c r="L115" s="1"/>
      <c r="M115" s="1"/>
      <c r="N115" s="1"/>
      <c r="O115" s="1"/>
      <c r="P115" s="1"/>
      <c r="Q115" s="1"/>
      <c r="R115" s="1"/>
      <c r="S115" s="1"/>
      <c r="T115" s="1"/>
      <c r="U115" s="1"/>
    </row>
    <row r="116" spans="1:21" ht="12.75">
      <c r="A116" s="1"/>
      <c r="B116" s="3"/>
      <c r="C116" s="12"/>
      <c r="D116" s="12"/>
      <c r="E116" s="2"/>
      <c r="F116" s="11"/>
      <c r="G116" s="1"/>
      <c r="H116" s="1"/>
      <c r="I116" s="1"/>
      <c r="J116" s="1"/>
      <c r="K116" s="1"/>
      <c r="L116" s="1"/>
      <c r="M116" s="1"/>
      <c r="N116" s="1"/>
      <c r="O116" s="1"/>
      <c r="P116" s="1"/>
      <c r="Q116" s="1"/>
      <c r="R116" s="1"/>
      <c r="S116" s="1"/>
      <c r="T116" s="1"/>
      <c r="U116" s="1"/>
    </row>
    <row r="117" spans="1:21" ht="12.75">
      <c r="A117" s="1"/>
      <c r="B117" s="3"/>
      <c r="C117" s="12"/>
      <c r="D117" s="12"/>
      <c r="E117" s="2"/>
      <c r="F117" s="11"/>
      <c r="G117" s="1"/>
      <c r="H117" s="1"/>
      <c r="I117" s="1"/>
      <c r="J117" s="1"/>
      <c r="K117" s="1"/>
      <c r="L117" s="1"/>
      <c r="M117" s="1"/>
      <c r="N117" s="1"/>
      <c r="O117" s="1"/>
      <c r="P117" s="1"/>
      <c r="Q117" s="1"/>
      <c r="R117" s="1"/>
      <c r="S117" s="1"/>
      <c r="T117" s="1"/>
      <c r="U117" s="1"/>
    </row>
    <row r="118" spans="1:21" ht="12.75">
      <c r="A118" s="1"/>
      <c r="B118" s="3"/>
      <c r="C118" s="12"/>
      <c r="D118" s="12"/>
      <c r="E118" s="2"/>
      <c r="F118" s="11"/>
      <c r="G118" s="1"/>
      <c r="H118" s="1"/>
      <c r="I118" s="1"/>
      <c r="J118" s="1"/>
      <c r="K118" s="1"/>
      <c r="L118" s="1"/>
      <c r="M118" s="1"/>
      <c r="N118" s="1"/>
      <c r="O118" s="1"/>
      <c r="P118" s="1"/>
      <c r="Q118" s="1"/>
      <c r="R118" s="1"/>
      <c r="S118" s="1"/>
      <c r="T118" s="1"/>
      <c r="U118" s="1"/>
    </row>
    <row r="119" spans="1:21" ht="12.75">
      <c r="A119" s="1"/>
      <c r="B119" s="3"/>
      <c r="C119" s="12"/>
      <c r="D119" s="12"/>
      <c r="E119" s="2"/>
      <c r="F119" s="11"/>
      <c r="G119" s="1"/>
      <c r="H119" s="1"/>
      <c r="I119" s="1"/>
      <c r="J119" s="1"/>
      <c r="K119" s="1"/>
      <c r="L119" s="1"/>
      <c r="M119" s="1"/>
      <c r="N119" s="1"/>
      <c r="O119" s="1"/>
      <c r="P119" s="1"/>
      <c r="Q119" s="1"/>
      <c r="R119" s="1"/>
      <c r="S119" s="1"/>
      <c r="T119" s="1"/>
      <c r="U119" s="1"/>
    </row>
    <row r="120" spans="1:21" ht="12.75">
      <c r="A120" s="1"/>
      <c r="B120" s="3"/>
      <c r="C120" s="12"/>
      <c r="D120" s="12"/>
      <c r="E120" s="2"/>
      <c r="F120" s="11"/>
      <c r="G120" s="1"/>
      <c r="H120" s="1"/>
      <c r="I120" s="1"/>
      <c r="J120" s="1"/>
      <c r="K120" s="1"/>
      <c r="L120" s="1"/>
      <c r="M120" s="1"/>
      <c r="N120" s="1"/>
      <c r="O120" s="1"/>
      <c r="P120" s="1"/>
      <c r="Q120" s="1"/>
      <c r="R120" s="1"/>
      <c r="S120" s="1"/>
      <c r="T120" s="1"/>
      <c r="U120" s="1"/>
    </row>
    <row r="121" spans="1:21" ht="12.75">
      <c r="A121" s="1"/>
      <c r="B121" s="3"/>
      <c r="C121" s="12"/>
      <c r="D121" s="12"/>
      <c r="E121" s="2"/>
      <c r="F121" s="11"/>
      <c r="G121" s="1"/>
      <c r="H121" s="1"/>
      <c r="I121" s="1"/>
      <c r="J121" s="1"/>
      <c r="K121" s="1"/>
      <c r="L121" s="1"/>
      <c r="M121" s="1"/>
      <c r="N121" s="1"/>
      <c r="O121" s="1"/>
      <c r="P121" s="1"/>
      <c r="Q121" s="1"/>
      <c r="R121" s="1"/>
      <c r="S121" s="1"/>
      <c r="T121" s="1"/>
      <c r="U121" s="1"/>
    </row>
    <row r="122" spans="1:21" ht="12.75">
      <c r="A122" s="1"/>
      <c r="B122" s="3"/>
      <c r="C122" s="12"/>
      <c r="D122" s="12"/>
      <c r="E122" s="2"/>
      <c r="F122" s="11"/>
      <c r="G122" s="1"/>
      <c r="H122" s="1"/>
      <c r="I122" s="1"/>
      <c r="J122" s="1"/>
      <c r="K122" s="1"/>
      <c r="L122" s="1"/>
      <c r="M122" s="1"/>
      <c r="N122" s="1"/>
      <c r="O122" s="1"/>
      <c r="P122" s="1"/>
      <c r="Q122" s="1"/>
      <c r="R122" s="1"/>
      <c r="S122" s="1"/>
      <c r="T122" s="1"/>
      <c r="U122" s="1"/>
    </row>
    <row r="123" spans="1:21" ht="12.75">
      <c r="A123" s="1"/>
      <c r="B123" s="3"/>
      <c r="C123" s="12"/>
      <c r="D123" s="12"/>
      <c r="E123" s="2"/>
      <c r="F123" s="11"/>
      <c r="G123" s="1"/>
      <c r="H123" s="1"/>
      <c r="I123" s="1"/>
      <c r="J123" s="1"/>
      <c r="K123" s="1"/>
      <c r="L123" s="1"/>
      <c r="M123" s="1"/>
      <c r="N123" s="1"/>
      <c r="O123" s="1"/>
      <c r="P123" s="1"/>
      <c r="Q123" s="1"/>
      <c r="R123" s="1"/>
      <c r="S123" s="1"/>
      <c r="T123" s="1"/>
      <c r="U123" s="1"/>
    </row>
    <row r="124" spans="1:21" ht="12.75">
      <c r="A124" s="1"/>
      <c r="B124" s="3"/>
      <c r="C124" s="12"/>
      <c r="D124" s="12"/>
      <c r="E124" s="2"/>
      <c r="F124" s="11"/>
      <c r="G124" s="1"/>
      <c r="H124" s="1"/>
      <c r="I124" s="1"/>
      <c r="J124" s="1"/>
      <c r="K124" s="1"/>
      <c r="L124" s="1"/>
      <c r="M124" s="1"/>
      <c r="N124" s="1"/>
      <c r="O124" s="1"/>
      <c r="P124" s="1"/>
      <c r="Q124" s="1"/>
      <c r="R124" s="1"/>
      <c r="S124" s="1"/>
      <c r="T124" s="1"/>
      <c r="U124" s="1"/>
    </row>
    <row r="125" spans="1:21" ht="12.75">
      <c r="A125" s="1"/>
      <c r="B125" s="3"/>
      <c r="C125" s="12"/>
      <c r="D125" s="12"/>
      <c r="E125" s="2"/>
      <c r="F125" s="11"/>
      <c r="G125" s="1"/>
      <c r="H125" s="1"/>
      <c r="I125" s="1"/>
      <c r="J125" s="1"/>
      <c r="K125" s="1"/>
      <c r="L125" s="1"/>
      <c r="M125" s="1"/>
      <c r="N125" s="1"/>
      <c r="O125" s="1"/>
      <c r="P125" s="1"/>
      <c r="Q125" s="1"/>
      <c r="R125" s="1"/>
      <c r="S125" s="1"/>
      <c r="T125" s="1"/>
      <c r="U125" s="1"/>
    </row>
    <row r="126" spans="1:21" ht="12.75">
      <c r="A126" s="1"/>
      <c r="B126" s="3"/>
      <c r="C126" s="12"/>
      <c r="D126" s="12"/>
      <c r="E126" s="2"/>
      <c r="F126" s="11"/>
      <c r="G126" s="1"/>
      <c r="H126" s="1"/>
      <c r="I126" s="1"/>
      <c r="J126" s="1"/>
      <c r="K126" s="1"/>
      <c r="L126" s="1"/>
      <c r="M126" s="1"/>
      <c r="N126" s="1"/>
      <c r="O126" s="1"/>
      <c r="P126" s="1"/>
      <c r="Q126" s="1"/>
      <c r="R126" s="1"/>
      <c r="S126" s="1"/>
      <c r="T126" s="1"/>
      <c r="U126" s="1"/>
    </row>
    <row r="127" spans="1:21" ht="12.75">
      <c r="A127" s="1"/>
      <c r="B127" s="3"/>
      <c r="C127" s="12"/>
      <c r="D127" s="12"/>
      <c r="E127" s="2"/>
      <c r="F127" s="11"/>
      <c r="G127" s="1"/>
      <c r="H127" s="1"/>
      <c r="I127" s="1"/>
      <c r="J127" s="1"/>
      <c r="K127" s="1"/>
      <c r="L127" s="1"/>
      <c r="M127" s="1"/>
      <c r="N127" s="1"/>
      <c r="O127" s="1"/>
      <c r="P127" s="1"/>
      <c r="Q127" s="1"/>
      <c r="R127" s="1"/>
      <c r="S127" s="1"/>
      <c r="T127" s="1"/>
      <c r="U127" s="1"/>
    </row>
    <row r="128" spans="1:21" ht="12.75">
      <c r="A128" s="1"/>
      <c r="B128" s="3"/>
      <c r="C128" s="12"/>
      <c r="D128" s="12"/>
      <c r="E128" s="2"/>
      <c r="F128" s="11"/>
      <c r="G128" s="1"/>
      <c r="H128" s="1"/>
      <c r="I128" s="1"/>
      <c r="J128" s="1"/>
      <c r="K128" s="1"/>
      <c r="L128" s="1"/>
      <c r="M128" s="1"/>
      <c r="N128" s="1"/>
      <c r="O128" s="1"/>
      <c r="P128" s="1"/>
      <c r="Q128" s="1"/>
      <c r="R128" s="1"/>
      <c r="S128" s="1"/>
      <c r="T128" s="1"/>
      <c r="U128" s="1"/>
    </row>
    <row r="129" spans="1:21" ht="12.75">
      <c r="A129" s="1"/>
      <c r="B129" s="3"/>
      <c r="C129" s="12"/>
      <c r="D129" s="12"/>
      <c r="E129" s="2"/>
      <c r="F129" s="11"/>
      <c r="G129" s="1"/>
      <c r="H129" s="1"/>
      <c r="I129" s="1"/>
      <c r="J129" s="1"/>
      <c r="K129" s="1"/>
      <c r="L129" s="1"/>
      <c r="M129" s="1"/>
      <c r="N129" s="1"/>
      <c r="O129" s="1"/>
      <c r="P129" s="1"/>
      <c r="Q129" s="1"/>
      <c r="R129" s="1"/>
      <c r="S129" s="1"/>
      <c r="T129" s="1"/>
      <c r="U129" s="1"/>
    </row>
    <row r="130" spans="1:21" ht="12.75">
      <c r="A130" s="1"/>
      <c r="B130" s="3"/>
      <c r="C130" s="12"/>
      <c r="D130" s="12"/>
      <c r="E130" s="2"/>
      <c r="F130" s="11"/>
      <c r="G130" s="1"/>
      <c r="H130" s="1"/>
      <c r="I130" s="1"/>
      <c r="J130" s="1"/>
      <c r="K130" s="1"/>
      <c r="L130" s="1"/>
      <c r="M130" s="1"/>
      <c r="N130" s="1"/>
      <c r="O130" s="1"/>
      <c r="P130" s="1"/>
      <c r="Q130" s="1"/>
      <c r="R130" s="1"/>
      <c r="S130" s="1"/>
      <c r="T130" s="1"/>
      <c r="U130" s="1"/>
    </row>
    <row r="131" spans="1:21" ht="12.75">
      <c r="A131" s="1"/>
      <c r="B131" s="3"/>
      <c r="C131" s="12"/>
      <c r="D131" s="12"/>
      <c r="E131" s="2"/>
      <c r="F131" s="11"/>
      <c r="G131" s="1"/>
      <c r="H131" s="1"/>
      <c r="I131" s="1"/>
      <c r="J131" s="1"/>
      <c r="K131" s="1"/>
      <c r="L131" s="1"/>
      <c r="M131" s="1"/>
      <c r="N131" s="1"/>
      <c r="O131" s="1"/>
      <c r="P131" s="1"/>
      <c r="Q131" s="1"/>
      <c r="R131" s="1"/>
      <c r="S131" s="1"/>
      <c r="T131" s="1"/>
      <c r="U131" s="1"/>
    </row>
    <row r="132" spans="1:21" ht="12.75">
      <c r="A132" s="1"/>
      <c r="B132" s="1"/>
      <c r="C132" s="12"/>
      <c r="D132" s="12"/>
      <c r="E132" s="1"/>
      <c r="F132" s="1"/>
      <c r="G132" s="1"/>
      <c r="H132" s="1"/>
      <c r="I132" s="1"/>
      <c r="J132" s="1"/>
      <c r="K132" s="1"/>
      <c r="L132" s="1"/>
      <c r="M132" s="1"/>
      <c r="N132" s="1"/>
      <c r="O132" s="1"/>
      <c r="P132" s="1"/>
      <c r="Q132" s="1"/>
      <c r="R132" s="1"/>
      <c r="S132" s="1"/>
      <c r="T132" s="1"/>
      <c r="U132" s="1"/>
    </row>
    <row r="133" spans="1:21" ht="12.75">
      <c r="A133" s="1"/>
      <c r="B133" s="1"/>
      <c r="C133" s="12"/>
      <c r="D133" s="12"/>
      <c r="E133" s="1"/>
      <c r="F133" s="1"/>
      <c r="G133" s="1"/>
      <c r="H133" s="1"/>
      <c r="I133" s="1"/>
      <c r="J133" s="1"/>
      <c r="K133" s="1"/>
      <c r="L133" s="1"/>
      <c r="M133" s="1"/>
      <c r="N133" s="1"/>
      <c r="O133" s="1"/>
      <c r="P133" s="1"/>
      <c r="Q133" s="1"/>
      <c r="R133" s="1"/>
      <c r="S133" s="1"/>
      <c r="T133" s="1"/>
      <c r="U133" s="1"/>
    </row>
    <row r="134" spans="1:21" ht="12.75">
      <c r="A134" s="1"/>
      <c r="B134" s="1"/>
      <c r="C134" s="12"/>
      <c r="D134" s="12"/>
      <c r="E134" s="1"/>
      <c r="F134" s="1"/>
      <c r="G134" s="1"/>
      <c r="H134" s="1"/>
      <c r="I134" s="1"/>
      <c r="J134" s="1"/>
      <c r="K134" s="1"/>
      <c r="L134" s="1"/>
      <c r="M134" s="1"/>
      <c r="N134" s="1"/>
      <c r="O134" s="1"/>
      <c r="P134" s="1"/>
      <c r="Q134" s="1"/>
      <c r="R134" s="1"/>
      <c r="S134" s="1"/>
      <c r="T134" s="1"/>
      <c r="U134" s="1"/>
    </row>
    <row r="135" spans="1:21" ht="12.75">
      <c r="A135" s="1"/>
      <c r="B135" s="1"/>
      <c r="C135" s="12"/>
      <c r="D135" s="12"/>
      <c r="E135" s="1"/>
      <c r="F135" s="1"/>
      <c r="G135" s="1"/>
      <c r="H135" s="1"/>
      <c r="I135" s="1"/>
      <c r="J135" s="1"/>
      <c r="K135" s="1"/>
      <c r="L135" s="1"/>
      <c r="M135" s="1"/>
      <c r="N135" s="1"/>
      <c r="O135" s="1"/>
      <c r="P135" s="1"/>
      <c r="Q135" s="1"/>
      <c r="R135" s="1"/>
      <c r="S135" s="1"/>
      <c r="T135" s="1"/>
      <c r="U135" s="1"/>
    </row>
    <row r="136" spans="1:21" ht="12.75">
      <c r="A136" s="1"/>
      <c r="B136" s="1"/>
      <c r="C136" s="12"/>
      <c r="D136" s="12"/>
      <c r="E136" s="1"/>
      <c r="F136" s="1"/>
      <c r="G136" s="1"/>
      <c r="H136" s="1"/>
      <c r="I136" s="1"/>
      <c r="J136" s="1"/>
      <c r="K136" s="1"/>
      <c r="L136" s="1"/>
      <c r="M136" s="1"/>
      <c r="N136" s="1"/>
      <c r="O136" s="1"/>
      <c r="P136" s="1"/>
      <c r="Q136" s="1"/>
      <c r="R136" s="1"/>
      <c r="S136" s="1"/>
      <c r="T136" s="1"/>
      <c r="U136" s="1"/>
    </row>
    <row r="137" spans="1:21" ht="12.75">
      <c r="A137" s="1"/>
      <c r="B137" s="1"/>
      <c r="C137" s="12"/>
      <c r="D137" s="12"/>
      <c r="E137" s="1"/>
      <c r="F137" s="1"/>
      <c r="G137" s="1"/>
      <c r="H137" s="1"/>
      <c r="I137" s="1"/>
      <c r="J137" s="1"/>
      <c r="K137" s="1"/>
      <c r="L137" s="1"/>
      <c r="M137" s="1"/>
      <c r="N137" s="1"/>
      <c r="O137" s="1"/>
      <c r="P137" s="1"/>
      <c r="Q137" s="1"/>
      <c r="R137" s="1"/>
      <c r="S137" s="1"/>
      <c r="T137" s="1"/>
      <c r="U137" s="1"/>
    </row>
    <row r="138" spans="1:21" ht="12.75">
      <c r="A138" s="1"/>
      <c r="B138" s="1"/>
      <c r="C138" s="12"/>
      <c r="D138" s="12"/>
      <c r="E138" s="1"/>
      <c r="F138" s="1"/>
      <c r="G138" s="1"/>
      <c r="H138" s="1"/>
      <c r="I138" s="1"/>
      <c r="J138" s="1"/>
      <c r="K138" s="1"/>
      <c r="L138" s="1"/>
      <c r="M138" s="1"/>
      <c r="N138" s="1"/>
      <c r="O138" s="1"/>
      <c r="P138" s="1"/>
      <c r="Q138" s="1"/>
      <c r="R138" s="1"/>
      <c r="S138" s="1"/>
      <c r="T138" s="1"/>
      <c r="U138" s="1"/>
    </row>
    <row r="139" spans="1:21" ht="12.75">
      <c r="A139" s="1"/>
      <c r="B139" s="1"/>
      <c r="C139" s="12"/>
      <c r="D139" s="12"/>
      <c r="E139" s="1"/>
      <c r="F139" s="1"/>
      <c r="G139" s="1"/>
      <c r="H139" s="1"/>
      <c r="I139" s="1"/>
      <c r="J139" s="1"/>
      <c r="K139" s="1"/>
      <c r="L139" s="1"/>
      <c r="M139" s="1"/>
      <c r="N139" s="1"/>
      <c r="O139" s="1"/>
      <c r="P139" s="1"/>
      <c r="Q139" s="1"/>
      <c r="R139" s="1"/>
      <c r="S139" s="1"/>
      <c r="T139" s="1"/>
      <c r="U139" s="1"/>
    </row>
    <row r="140" spans="1:21" ht="12.75">
      <c r="A140" s="1"/>
      <c r="B140" s="1"/>
      <c r="C140" s="12"/>
      <c r="D140" s="12"/>
      <c r="E140" s="1"/>
      <c r="F140" s="1"/>
      <c r="G140" s="1"/>
      <c r="H140" s="1"/>
      <c r="I140" s="1"/>
      <c r="J140" s="1"/>
      <c r="K140" s="1"/>
      <c r="L140" s="1"/>
      <c r="M140" s="1"/>
      <c r="N140" s="1"/>
      <c r="O140" s="1"/>
      <c r="P140" s="1"/>
      <c r="Q140" s="1"/>
      <c r="R140" s="1"/>
      <c r="S140" s="1"/>
      <c r="T140" s="1"/>
      <c r="U140" s="1"/>
    </row>
    <row r="141" spans="1:21" ht="12.75">
      <c r="A141" s="1"/>
      <c r="B141" s="1"/>
      <c r="C141" s="12"/>
      <c r="D141" s="12"/>
      <c r="E141" s="1"/>
      <c r="F141" s="1"/>
      <c r="G141" s="1"/>
      <c r="H141" s="1"/>
      <c r="I141" s="1"/>
      <c r="J141" s="1"/>
      <c r="K141" s="1"/>
      <c r="L141" s="1"/>
      <c r="M141" s="1"/>
      <c r="N141" s="1"/>
      <c r="O141" s="1"/>
      <c r="P141" s="1"/>
      <c r="Q141" s="1"/>
      <c r="R141" s="1"/>
      <c r="S141" s="1"/>
      <c r="T141" s="1"/>
      <c r="U141" s="1"/>
    </row>
    <row r="142" spans="1:21" ht="12.75">
      <c r="A142" s="1"/>
      <c r="B142" s="1"/>
      <c r="C142" s="12"/>
      <c r="D142" s="12"/>
      <c r="E142" s="1"/>
      <c r="F142" s="1"/>
      <c r="G142" s="1"/>
      <c r="H142" s="1"/>
      <c r="I142" s="1"/>
      <c r="J142" s="1"/>
      <c r="K142" s="1"/>
      <c r="L142" s="1"/>
      <c r="M142" s="1"/>
      <c r="N142" s="1"/>
      <c r="O142" s="1"/>
      <c r="P142" s="1"/>
      <c r="Q142" s="1"/>
      <c r="R142" s="1"/>
      <c r="S142" s="1"/>
      <c r="T142" s="1"/>
      <c r="U142" s="1"/>
    </row>
    <row r="143" spans="1:21" ht="12.75">
      <c r="A143" s="1"/>
      <c r="B143" s="1"/>
      <c r="C143" s="12"/>
      <c r="D143" s="12"/>
      <c r="E143" s="1"/>
      <c r="F143" s="1"/>
      <c r="G143" s="1"/>
      <c r="H143" s="1"/>
      <c r="I143" s="1"/>
      <c r="J143" s="1"/>
      <c r="K143" s="1"/>
      <c r="L143" s="1"/>
      <c r="M143" s="1"/>
      <c r="N143" s="1"/>
      <c r="O143" s="1"/>
      <c r="P143" s="1"/>
      <c r="Q143" s="1"/>
      <c r="R143" s="1"/>
      <c r="S143" s="1"/>
      <c r="T143" s="1"/>
      <c r="U143" s="1"/>
    </row>
    <row r="144" spans="1:21" ht="12.75">
      <c r="A144" s="1"/>
      <c r="B144" s="1"/>
      <c r="C144" s="12"/>
      <c r="D144" s="12"/>
      <c r="E144" s="1"/>
      <c r="F144" s="1"/>
      <c r="G144" s="1"/>
      <c r="H144" s="1"/>
      <c r="I144" s="1"/>
      <c r="J144" s="1"/>
      <c r="K144" s="1"/>
      <c r="L144" s="1"/>
      <c r="M144" s="1"/>
      <c r="N144" s="1"/>
      <c r="O144" s="1"/>
      <c r="P144" s="1"/>
      <c r="Q144" s="1"/>
      <c r="R144" s="1"/>
      <c r="S144" s="1"/>
      <c r="T144" s="1"/>
      <c r="U144" s="1"/>
    </row>
    <row r="145" spans="1:21" ht="12.75">
      <c r="A145" s="1"/>
      <c r="B145" s="1"/>
      <c r="C145" s="12"/>
      <c r="D145" s="12"/>
      <c r="E145" s="1"/>
      <c r="F145" s="1"/>
      <c r="G145" s="1"/>
      <c r="H145" s="1"/>
      <c r="I145" s="1"/>
      <c r="J145" s="1"/>
      <c r="K145" s="1"/>
      <c r="L145" s="1"/>
      <c r="M145" s="1"/>
      <c r="N145" s="1"/>
      <c r="O145" s="1"/>
      <c r="P145" s="1"/>
      <c r="Q145" s="1"/>
      <c r="R145" s="1"/>
      <c r="S145" s="1"/>
      <c r="T145" s="1"/>
      <c r="U145" s="1"/>
    </row>
    <row r="146" spans="1:21" ht="12.75">
      <c r="A146" s="1"/>
      <c r="B146" s="1"/>
      <c r="C146" s="12"/>
      <c r="D146" s="12"/>
      <c r="E146" s="1"/>
      <c r="F146" s="1"/>
      <c r="G146" s="1"/>
      <c r="H146" s="1"/>
      <c r="I146" s="1"/>
      <c r="J146" s="1"/>
      <c r="K146" s="1"/>
      <c r="L146" s="1"/>
      <c r="M146" s="1"/>
      <c r="N146" s="1"/>
      <c r="O146" s="1"/>
      <c r="P146" s="1"/>
      <c r="Q146" s="1"/>
      <c r="R146" s="1"/>
      <c r="S146" s="1"/>
      <c r="T146" s="1"/>
      <c r="U146" s="1"/>
    </row>
    <row r="147" spans="1:21" ht="12.75">
      <c r="A147" s="1"/>
      <c r="B147" s="1"/>
      <c r="C147" s="12"/>
      <c r="D147" s="12"/>
      <c r="E147" s="1"/>
      <c r="F147" s="1"/>
      <c r="G147" s="1"/>
      <c r="H147" s="1"/>
      <c r="I147" s="1"/>
      <c r="J147" s="1"/>
      <c r="K147" s="1"/>
      <c r="L147" s="1"/>
      <c r="M147" s="1"/>
      <c r="N147" s="1"/>
      <c r="O147" s="1"/>
      <c r="P147" s="1"/>
      <c r="Q147" s="1"/>
      <c r="R147" s="1"/>
      <c r="S147" s="1"/>
      <c r="T147" s="1"/>
      <c r="U147" s="1"/>
    </row>
    <row r="148" spans="1:21" ht="12.75">
      <c r="A148" s="1"/>
      <c r="B148" s="1"/>
      <c r="C148" s="12"/>
      <c r="D148" s="12"/>
      <c r="E148" s="1"/>
      <c r="F148" s="1"/>
      <c r="G148" s="1"/>
      <c r="H148" s="1"/>
      <c r="I148" s="1"/>
      <c r="J148" s="1"/>
      <c r="K148" s="1"/>
      <c r="L148" s="1"/>
      <c r="M148" s="1"/>
      <c r="N148" s="1"/>
      <c r="O148" s="1"/>
      <c r="P148" s="1"/>
      <c r="Q148" s="1"/>
      <c r="R148" s="1"/>
      <c r="S148" s="1"/>
      <c r="T148" s="1"/>
      <c r="U148" s="1"/>
    </row>
    <row r="149" spans="1:21" ht="12.75">
      <c r="A149" s="1"/>
      <c r="B149" s="1"/>
      <c r="C149" s="12"/>
      <c r="D149" s="12"/>
      <c r="E149" s="1"/>
      <c r="F149" s="1"/>
      <c r="G149" s="1"/>
      <c r="H149" s="1"/>
      <c r="I149" s="1"/>
      <c r="J149" s="1"/>
      <c r="K149" s="1"/>
      <c r="L149" s="1"/>
      <c r="M149" s="1"/>
      <c r="N149" s="1"/>
      <c r="O149" s="1"/>
      <c r="P149" s="1"/>
      <c r="Q149" s="1"/>
      <c r="R149" s="1"/>
      <c r="S149" s="1"/>
      <c r="T149" s="1"/>
      <c r="U149" s="1"/>
    </row>
    <row r="150" spans="1:21" ht="12.75">
      <c r="A150" s="1"/>
      <c r="B150" s="1"/>
      <c r="C150" s="12"/>
      <c r="D150" s="12"/>
      <c r="E150" s="1"/>
      <c r="F150" s="1"/>
      <c r="G150" s="1"/>
      <c r="H150" s="1"/>
      <c r="I150" s="1"/>
      <c r="J150" s="1"/>
      <c r="K150" s="1"/>
      <c r="L150" s="1"/>
      <c r="M150" s="1"/>
      <c r="N150" s="1"/>
      <c r="O150" s="1"/>
      <c r="P150" s="1"/>
      <c r="Q150" s="1"/>
      <c r="R150" s="1"/>
      <c r="S150" s="1"/>
      <c r="T150" s="1"/>
      <c r="U150" s="1"/>
    </row>
    <row r="151" spans="1:21" ht="12.75">
      <c r="A151" s="1"/>
      <c r="B151" s="1"/>
      <c r="C151" s="12"/>
      <c r="D151" s="12"/>
      <c r="E151" s="1"/>
      <c r="F151" s="1"/>
      <c r="G151" s="1"/>
      <c r="H151" s="1"/>
      <c r="I151" s="1"/>
      <c r="J151" s="1"/>
      <c r="K151" s="1"/>
      <c r="L151" s="1"/>
      <c r="M151" s="1"/>
      <c r="N151" s="1"/>
      <c r="O151" s="1"/>
      <c r="P151" s="1"/>
      <c r="Q151" s="1"/>
      <c r="R151" s="1"/>
      <c r="S151" s="1"/>
      <c r="T151" s="1"/>
      <c r="U151" s="1"/>
    </row>
    <row r="152" spans="1:21" ht="12.75">
      <c r="A152" s="1"/>
      <c r="B152" s="1"/>
      <c r="C152" s="12"/>
      <c r="D152" s="12"/>
      <c r="E152" s="1"/>
      <c r="F152" s="1"/>
      <c r="G152" s="1"/>
      <c r="H152" s="1"/>
      <c r="I152" s="1"/>
      <c r="J152" s="1"/>
      <c r="K152" s="1"/>
      <c r="L152" s="1"/>
      <c r="M152" s="1"/>
      <c r="N152" s="1"/>
      <c r="O152" s="1"/>
      <c r="P152" s="1"/>
      <c r="Q152" s="1"/>
      <c r="R152" s="1"/>
      <c r="S152" s="1"/>
      <c r="T152" s="1"/>
      <c r="U152" s="1"/>
    </row>
    <row r="153" spans="1:21" ht="12.75">
      <c r="A153" s="1"/>
      <c r="B153" s="1"/>
      <c r="C153" s="12"/>
      <c r="D153" s="12"/>
      <c r="E153" s="1"/>
      <c r="F153" s="1"/>
      <c r="G153" s="1"/>
      <c r="H153" s="1"/>
      <c r="I153" s="1"/>
      <c r="J153" s="1"/>
      <c r="K153" s="1"/>
      <c r="L153" s="1"/>
      <c r="M153" s="1"/>
      <c r="N153" s="1"/>
      <c r="O153" s="1"/>
      <c r="P153" s="1"/>
      <c r="Q153" s="1"/>
      <c r="R153" s="1"/>
      <c r="S153" s="1"/>
      <c r="T153" s="1"/>
      <c r="U153" s="1"/>
    </row>
    <row r="154" spans="1:21" ht="12.75">
      <c r="A154" s="1"/>
      <c r="B154" s="1"/>
      <c r="C154" s="12"/>
      <c r="D154" s="12"/>
      <c r="E154" s="1"/>
      <c r="F154" s="1"/>
      <c r="G154" s="1"/>
      <c r="H154" s="1"/>
      <c r="I154" s="1"/>
      <c r="J154" s="1"/>
      <c r="K154" s="1"/>
      <c r="L154" s="1"/>
      <c r="M154" s="1"/>
      <c r="N154" s="1"/>
      <c r="O154" s="1"/>
      <c r="P154" s="1"/>
      <c r="Q154" s="1"/>
      <c r="R154" s="1"/>
      <c r="S154" s="1"/>
      <c r="T154" s="1"/>
      <c r="U154" s="1"/>
    </row>
    <row r="155" spans="1:21" ht="12.75">
      <c r="A155" s="1"/>
      <c r="B155" s="1"/>
      <c r="C155" s="12"/>
      <c r="D155" s="12"/>
      <c r="E155" s="1"/>
      <c r="F155" s="1"/>
      <c r="G155" s="1"/>
      <c r="H155" s="1"/>
      <c r="I155" s="1"/>
      <c r="J155" s="1"/>
      <c r="K155" s="1"/>
      <c r="L155" s="1"/>
      <c r="M155" s="1"/>
      <c r="N155" s="1"/>
      <c r="O155" s="1"/>
      <c r="P155" s="1"/>
      <c r="Q155" s="1"/>
      <c r="R155" s="1"/>
      <c r="S155" s="1"/>
      <c r="T155" s="1"/>
      <c r="U155" s="1"/>
    </row>
    <row r="156" spans="1:21" ht="12.75">
      <c r="A156" s="1"/>
      <c r="B156" s="1"/>
      <c r="C156" s="12"/>
      <c r="D156" s="12"/>
      <c r="E156" s="1"/>
      <c r="F156" s="1"/>
      <c r="G156" s="1"/>
      <c r="H156" s="1"/>
      <c r="I156" s="1"/>
      <c r="J156" s="1"/>
      <c r="K156" s="1"/>
      <c r="L156" s="1"/>
      <c r="M156" s="1"/>
      <c r="N156" s="1"/>
      <c r="O156" s="1"/>
      <c r="P156" s="1"/>
      <c r="Q156" s="1"/>
      <c r="R156" s="1"/>
      <c r="S156" s="1"/>
      <c r="T156" s="1"/>
      <c r="U156" s="1"/>
    </row>
    <row r="157" spans="1:21" ht="12.75">
      <c r="A157" s="1"/>
      <c r="B157" s="1"/>
      <c r="C157" s="12"/>
      <c r="D157" s="12"/>
      <c r="E157" s="1"/>
      <c r="F157" s="1"/>
      <c r="G157" s="1"/>
      <c r="H157" s="1"/>
      <c r="I157" s="1"/>
      <c r="J157" s="1"/>
      <c r="K157" s="1"/>
      <c r="L157" s="1"/>
      <c r="M157" s="1"/>
      <c r="N157" s="1"/>
      <c r="O157" s="1"/>
      <c r="P157" s="1"/>
      <c r="Q157" s="1"/>
      <c r="R157" s="1"/>
      <c r="S157" s="1"/>
      <c r="T157" s="1"/>
      <c r="U157" s="1"/>
    </row>
    <row r="158" spans="1:21" ht="12.75">
      <c r="A158" s="1"/>
      <c r="B158" s="1"/>
      <c r="C158" s="12"/>
      <c r="D158" s="12"/>
      <c r="E158" s="1"/>
      <c r="F158" s="1"/>
      <c r="G158" s="1"/>
      <c r="H158" s="1"/>
      <c r="I158" s="1"/>
      <c r="J158" s="1"/>
      <c r="K158" s="1"/>
      <c r="L158" s="1"/>
      <c r="M158" s="1"/>
      <c r="N158" s="1"/>
      <c r="O158" s="1"/>
      <c r="P158" s="1"/>
      <c r="Q158" s="1"/>
      <c r="R158" s="1"/>
      <c r="S158" s="1"/>
      <c r="T158" s="1"/>
      <c r="U158" s="1"/>
    </row>
    <row r="159" spans="1:21" ht="12.75">
      <c r="A159" s="1"/>
      <c r="B159" s="1"/>
      <c r="C159" s="12"/>
      <c r="D159" s="12"/>
      <c r="E159" s="1"/>
      <c r="F159" s="1"/>
      <c r="G159" s="1"/>
      <c r="H159" s="1"/>
      <c r="I159" s="1"/>
      <c r="J159" s="1"/>
      <c r="K159" s="1"/>
      <c r="L159" s="1"/>
      <c r="M159" s="1"/>
      <c r="N159" s="1"/>
      <c r="O159" s="1"/>
      <c r="P159" s="1"/>
      <c r="Q159" s="1"/>
      <c r="R159" s="1"/>
      <c r="S159" s="1"/>
      <c r="T159" s="1"/>
      <c r="U159" s="1"/>
    </row>
    <row r="160" spans="1:21" ht="12.75">
      <c r="A160" s="1"/>
      <c r="B160" s="1"/>
      <c r="C160" s="12"/>
      <c r="D160" s="12"/>
      <c r="E160" s="1"/>
      <c r="F160" s="1"/>
      <c r="G160" s="1"/>
      <c r="H160" s="1"/>
      <c r="I160" s="1"/>
      <c r="J160" s="1"/>
      <c r="K160" s="1"/>
      <c r="L160" s="1"/>
      <c r="M160" s="1"/>
      <c r="N160" s="1"/>
      <c r="O160" s="1"/>
      <c r="P160" s="1"/>
      <c r="Q160" s="1"/>
      <c r="R160" s="1"/>
      <c r="S160" s="1"/>
      <c r="T160" s="1"/>
      <c r="U160" s="1"/>
    </row>
    <row r="161" spans="1:21" ht="12.75">
      <c r="A161" s="1"/>
      <c r="B161" s="1"/>
      <c r="C161" s="12"/>
      <c r="D161" s="12"/>
      <c r="E161" s="1"/>
      <c r="F161" s="1"/>
      <c r="G161" s="1"/>
      <c r="H161" s="1"/>
      <c r="I161" s="1"/>
      <c r="J161" s="1"/>
      <c r="K161" s="1"/>
      <c r="L161" s="1"/>
      <c r="M161" s="1"/>
      <c r="N161" s="1"/>
      <c r="O161" s="1"/>
      <c r="P161" s="1"/>
      <c r="Q161" s="1"/>
      <c r="R161" s="1"/>
      <c r="S161" s="1"/>
      <c r="T161" s="1"/>
      <c r="U161" s="1"/>
    </row>
    <row r="162" spans="1:21" ht="12.75">
      <c r="A162" s="1"/>
      <c r="B162" s="1"/>
      <c r="C162" s="12"/>
      <c r="D162" s="12"/>
      <c r="E162" s="1"/>
      <c r="F162" s="1"/>
      <c r="G162" s="1"/>
      <c r="H162" s="1"/>
      <c r="I162" s="1"/>
      <c r="J162" s="1"/>
      <c r="K162" s="1"/>
      <c r="L162" s="1"/>
      <c r="M162" s="1"/>
      <c r="N162" s="1"/>
      <c r="O162" s="1"/>
      <c r="P162" s="1"/>
      <c r="Q162" s="1"/>
      <c r="R162" s="1"/>
      <c r="S162" s="1"/>
      <c r="T162" s="1"/>
      <c r="U162" s="1"/>
    </row>
    <row r="163" spans="1:21" ht="12.75">
      <c r="A163" s="1"/>
      <c r="B163" s="1"/>
      <c r="C163" s="12"/>
      <c r="D163" s="12"/>
      <c r="E163" s="1"/>
      <c r="F163" s="1"/>
      <c r="G163" s="1"/>
      <c r="H163" s="1"/>
      <c r="I163" s="1"/>
      <c r="J163" s="1"/>
      <c r="K163" s="1"/>
      <c r="L163" s="1"/>
      <c r="M163" s="1"/>
      <c r="N163" s="1"/>
      <c r="O163" s="1"/>
      <c r="P163" s="1"/>
      <c r="Q163" s="1"/>
      <c r="R163" s="1"/>
      <c r="S163" s="1"/>
      <c r="T163" s="1"/>
      <c r="U163" s="1"/>
    </row>
    <row r="164" spans="1:21" ht="12.75">
      <c r="A164" s="1"/>
      <c r="B164" s="1"/>
      <c r="C164" s="12"/>
      <c r="D164" s="12"/>
      <c r="E164" s="1"/>
      <c r="F164" s="1"/>
      <c r="G164" s="1"/>
      <c r="H164" s="1"/>
      <c r="I164" s="1"/>
      <c r="J164" s="1"/>
      <c r="K164" s="1"/>
      <c r="L164" s="1"/>
      <c r="M164" s="1"/>
      <c r="N164" s="1"/>
      <c r="O164" s="1"/>
      <c r="P164" s="1"/>
      <c r="Q164" s="1"/>
      <c r="R164" s="1"/>
      <c r="S164" s="1"/>
      <c r="T164" s="1"/>
      <c r="U164" s="1"/>
    </row>
    <row r="165" spans="1:21" ht="12.75">
      <c r="A165" s="1"/>
      <c r="B165" s="1"/>
      <c r="C165" s="12"/>
      <c r="D165" s="12"/>
      <c r="E165" s="1"/>
      <c r="F165" s="1"/>
      <c r="G165" s="1"/>
      <c r="H165" s="1"/>
      <c r="I165" s="1"/>
      <c r="J165" s="1"/>
      <c r="K165" s="1"/>
      <c r="L165" s="1"/>
      <c r="M165" s="1"/>
      <c r="N165" s="1"/>
      <c r="O165" s="1"/>
      <c r="P165" s="1"/>
      <c r="Q165" s="1"/>
      <c r="R165" s="1"/>
      <c r="S165" s="1"/>
      <c r="T165" s="1"/>
      <c r="U165" s="1"/>
    </row>
    <row r="166" spans="1:21" ht="12.75">
      <c r="A166" s="1"/>
      <c r="B166" s="1"/>
      <c r="C166" s="12"/>
      <c r="D166" s="12"/>
      <c r="E166" s="1"/>
      <c r="F166" s="1"/>
      <c r="G166" s="1"/>
      <c r="H166" s="1"/>
      <c r="I166" s="1"/>
      <c r="J166" s="1"/>
      <c r="K166" s="1"/>
      <c r="L166" s="1"/>
      <c r="M166" s="1"/>
      <c r="N166" s="1"/>
      <c r="O166" s="1"/>
      <c r="P166" s="1"/>
      <c r="Q166" s="1"/>
      <c r="R166" s="1"/>
      <c r="S166" s="1"/>
      <c r="T166" s="1"/>
      <c r="U166" s="1"/>
    </row>
    <row r="167" spans="1:21" ht="12.75">
      <c r="A167" s="1"/>
      <c r="B167" s="1"/>
      <c r="C167" s="12"/>
      <c r="D167" s="12"/>
      <c r="E167" s="1"/>
      <c r="F167" s="1"/>
      <c r="G167" s="1"/>
      <c r="H167" s="1"/>
      <c r="I167" s="1"/>
      <c r="J167" s="1"/>
      <c r="K167" s="1"/>
      <c r="L167" s="1"/>
      <c r="M167" s="1"/>
      <c r="N167" s="1"/>
      <c r="O167" s="1"/>
      <c r="P167" s="1"/>
      <c r="Q167" s="1"/>
      <c r="R167" s="1"/>
      <c r="S167" s="1"/>
      <c r="T167" s="1"/>
      <c r="U167" s="1"/>
    </row>
    <row r="168" spans="1:21" ht="12.75">
      <c r="A168" s="1"/>
      <c r="B168" s="1"/>
      <c r="C168" s="10"/>
      <c r="D168" s="10"/>
      <c r="E168" s="1"/>
      <c r="F168" s="1"/>
      <c r="G168" s="1"/>
      <c r="H168" s="1"/>
      <c r="I168" s="1"/>
      <c r="J168" s="1"/>
      <c r="K168" s="1"/>
      <c r="L168" s="1"/>
      <c r="M168" s="1"/>
      <c r="N168" s="1"/>
      <c r="O168" s="1"/>
      <c r="P168" s="1"/>
      <c r="Q168" s="1"/>
      <c r="R168" s="1"/>
      <c r="S168" s="1"/>
      <c r="T168" s="1"/>
      <c r="U168" s="1"/>
    </row>
    <row r="169" spans="1:21" ht="12.75">
      <c r="A169" s="1"/>
      <c r="B169" s="1"/>
      <c r="C169" s="10"/>
      <c r="D169" s="10"/>
      <c r="E169" s="1"/>
      <c r="F169" s="1"/>
      <c r="G169" s="1"/>
      <c r="H169" s="1"/>
      <c r="I169" s="1"/>
      <c r="J169" s="1"/>
      <c r="K169" s="1"/>
      <c r="L169" s="1"/>
      <c r="M169" s="1"/>
      <c r="N169" s="1"/>
      <c r="O169" s="1"/>
      <c r="P169" s="1"/>
      <c r="Q169" s="1"/>
      <c r="R169" s="1"/>
      <c r="S169" s="1"/>
      <c r="T169" s="1"/>
      <c r="U169" s="1"/>
    </row>
    <row r="170" spans="1:21" ht="12.75">
      <c r="A170" s="1"/>
      <c r="B170" s="1"/>
      <c r="C170" s="10"/>
      <c r="D170" s="10"/>
      <c r="E170" s="1"/>
      <c r="F170" s="1"/>
      <c r="G170" s="1"/>
      <c r="H170" s="1"/>
      <c r="I170" s="1"/>
      <c r="J170" s="1"/>
      <c r="K170" s="1"/>
      <c r="L170" s="1"/>
      <c r="M170" s="1"/>
      <c r="N170" s="1"/>
      <c r="O170" s="1"/>
      <c r="P170" s="1"/>
      <c r="Q170" s="1"/>
      <c r="R170" s="1"/>
      <c r="S170" s="1"/>
      <c r="T170" s="1"/>
      <c r="U170" s="1"/>
    </row>
    <row r="171" spans="1:21" ht="12.75">
      <c r="A171" s="1"/>
      <c r="B171" s="1"/>
      <c r="C171" s="10"/>
      <c r="D171" s="10"/>
      <c r="E171" s="1"/>
      <c r="F171" s="1"/>
      <c r="G171" s="1"/>
      <c r="H171" s="1"/>
      <c r="I171" s="1"/>
      <c r="J171" s="1"/>
      <c r="K171" s="1"/>
      <c r="L171" s="1"/>
      <c r="M171" s="1"/>
      <c r="N171" s="1"/>
      <c r="O171" s="1"/>
      <c r="P171" s="1"/>
      <c r="Q171" s="1"/>
      <c r="R171" s="1"/>
      <c r="S171" s="1"/>
      <c r="T171" s="1"/>
      <c r="U171" s="1"/>
    </row>
    <row r="172" spans="1:21" ht="12.75">
      <c r="A172" s="1"/>
      <c r="B172" s="1"/>
      <c r="C172" s="10"/>
      <c r="D172" s="10"/>
      <c r="E172" s="1"/>
      <c r="F172" s="1"/>
      <c r="G172" s="1"/>
      <c r="H172" s="1"/>
      <c r="I172" s="1"/>
      <c r="J172" s="1"/>
      <c r="K172" s="1"/>
      <c r="L172" s="1"/>
      <c r="M172" s="1"/>
      <c r="N172" s="1"/>
      <c r="O172" s="1"/>
      <c r="P172" s="1"/>
      <c r="Q172" s="1"/>
      <c r="R172" s="1"/>
      <c r="S172" s="1"/>
      <c r="T172" s="1"/>
      <c r="U172" s="1"/>
    </row>
    <row r="173" spans="1:21" ht="12.75">
      <c r="A173" s="1"/>
      <c r="B173" s="1"/>
      <c r="C173" s="10"/>
      <c r="D173" s="10"/>
      <c r="E173" s="1"/>
      <c r="F173" s="1"/>
      <c r="G173" s="1"/>
      <c r="H173" s="1"/>
      <c r="I173" s="1"/>
      <c r="J173" s="1"/>
      <c r="K173" s="1"/>
      <c r="L173" s="1"/>
      <c r="M173" s="1"/>
      <c r="N173" s="1"/>
      <c r="O173" s="1"/>
      <c r="P173" s="1"/>
      <c r="Q173" s="1"/>
      <c r="R173" s="1"/>
      <c r="S173" s="1"/>
      <c r="T173" s="1"/>
      <c r="U173" s="1"/>
    </row>
    <row r="174" spans="1:21" ht="12.75">
      <c r="A174" s="1"/>
      <c r="B174" s="1"/>
      <c r="C174" s="10"/>
      <c r="D174" s="10"/>
      <c r="E174" s="1"/>
      <c r="F174" s="1"/>
      <c r="G174" s="1"/>
      <c r="H174" s="1"/>
      <c r="I174" s="1"/>
      <c r="J174" s="1"/>
      <c r="K174" s="1"/>
      <c r="L174" s="1"/>
      <c r="M174" s="1"/>
      <c r="N174" s="1"/>
      <c r="O174" s="1"/>
      <c r="P174" s="1"/>
      <c r="Q174" s="1"/>
      <c r="R174" s="1"/>
      <c r="S174" s="1"/>
      <c r="T174" s="1"/>
      <c r="U174" s="1"/>
    </row>
    <row r="175" spans="1:21" ht="12.75">
      <c r="A175" s="1"/>
      <c r="B175" s="1"/>
      <c r="C175" s="10"/>
      <c r="D175" s="10"/>
      <c r="E175" s="1"/>
      <c r="F175" s="1"/>
      <c r="G175" s="1"/>
      <c r="H175" s="1"/>
      <c r="I175" s="1"/>
      <c r="J175" s="1"/>
      <c r="K175" s="1"/>
      <c r="L175" s="1"/>
      <c r="M175" s="1"/>
      <c r="N175" s="1"/>
      <c r="O175" s="1"/>
      <c r="P175" s="1"/>
      <c r="Q175" s="1"/>
      <c r="R175" s="1"/>
      <c r="S175" s="1"/>
      <c r="T175" s="1"/>
      <c r="U175" s="1"/>
    </row>
    <row r="176" spans="1:21" ht="12.75">
      <c r="A176" s="1"/>
      <c r="B176" s="1"/>
      <c r="C176" s="10"/>
      <c r="D176" s="10"/>
      <c r="E176" s="1"/>
      <c r="F176" s="1"/>
      <c r="G176" s="1"/>
      <c r="H176" s="1"/>
      <c r="I176" s="1"/>
      <c r="J176" s="1"/>
      <c r="K176" s="1"/>
      <c r="L176" s="1"/>
      <c r="M176" s="1"/>
      <c r="N176" s="1"/>
      <c r="O176" s="1"/>
      <c r="P176" s="1"/>
      <c r="Q176" s="1"/>
      <c r="R176" s="1"/>
      <c r="S176" s="1"/>
      <c r="T176" s="1"/>
      <c r="U176" s="1"/>
    </row>
    <row r="177" spans="1:21" ht="12.75">
      <c r="A177" s="1"/>
      <c r="B177" s="1"/>
      <c r="C177" s="10"/>
      <c r="D177" s="10"/>
      <c r="E177" s="1"/>
      <c r="F177" s="1"/>
      <c r="G177" s="1"/>
      <c r="H177" s="1"/>
      <c r="I177" s="1"/>
      <c r="J177" s="1"/>
      <c r="K177" s="1"/>
      <c r="L177" s="1"/>
      <c r="M177" s="1"/>
      <c r="N177" s="1"/>
      <c r="O177" s="1"/>
      <c r="P177" s="1"/>
      <c r="Q177" s="1"/>
      <c r="R177" s="1"/>
      <c r="S177" s="1"/>
      <c r="T177" s="1"/>
      <c r="U177" s="1"/>
    </row>
    <row r="178" spans="1:21" ht="12.75">
      <c r="A178" s="1"/>
      <c r="B178" s="1"/>
      <c r="C178" s="10"/>
      <c r="D178" s="10"/>
      <c r="E178" s="1"/>
      <c r="F178" s="1"/>
      <c r="G178" s="1"/>
      <c r="H178" s="1"/>
      <c r="I178" s="1"/>
      <c r="J178" s="1"/>
      <c r="K178" s="1"/>
      <c r="L178" s="1"/>
      <c r="M178" s="1"/>
      <c r="N178" s="1"/>
      <c r="O178" s="1"/>
      <c r="P178" s="1"/>
      <c r="Q178" s="1"/>
      <c r="R178" s="1"/>
      <c r="S178" s="1"/>
      <c r="T178" s="1"/>
      <c r="U178" s="1"/>
    </row>
    <row r="179" spans="1:21" ht="12.75">
      <c r="A179" s="1"/>
      <c r="B179" s="1"/>
      <c r="C179" s="10"/>
      <c r="D179" s="10"/>
      <c r="E179" s="1"/>
      <c r="F179" s="1"/>
      <c r="G179" s="1"/>
      <c r="H179" s="1"/>
      <c r="I179" s="1"/>
      <c r="J179" s="1"/>
      <c r="K179" s="1"/>
      <c r="L179" s="1"/>
      <c r="M179" s="1"/>
      <c r="N179" s="1"/>
      <c r="O179" s="1"/>
      <c r="P179" s="1"/>
      <c r="Q179" s="1"/>
      <c r="R179" s="1"/>
      <c r="S179" s="1"/>
      <c r="T179" s="1"/>
      <c r="U179" s="1"/>
    </row>
    <row r="180" spans="1:21" ht="12.75">
      <c r="A180" s="1"/>
      <c r="B180" s="1"/>
      <c r="C180" s="10"/>
      <c r="D180" s="10"/>
      <c r="E180" s="1"/>
      <c r="F180" s="1"/>
      <c r="G180" s="1"/>
      <c r="H180" s="1"/>
      <c r="I180" s="1"/>
      <c r="J180" s="1"/>
      <c r="K180" s="1"/>
      <c r="L180" s="1"/>
      <c r="M180" s="1"/>
      <c r="N180" s="1"/>
      <c r="O180" s="1"/>
      <c r="P180" s="1"/>
      <c r="Q180" s="1"/>
      <c r="R180" s="1"/>
      <c r="S180" s="1"/>
      <c r="T180" s="1"/>
      <c r="U180" s="1"/>
    </row>
    <row r="181" spans="1:21" ht="12.75">
      <c r="A181" s="1"/>
      <c r="B181" s="1"/>
      <c r="C181" s="10"/>
      <c r="D181" s="10"/>
      <c r="E181" s="1"/>
      <c r="F181" s="1"/>
      <c r="G181" s="1"/>
      <c r="H181" s="1"/>
      <c r="I181" s="1"/>
      <c r="J181" s="1"/>
      <c r="K181" s="1"/>
      <c r="L181" s="1"/>
      <c r="M181" s="1"/>
      <c r="N181" s="1"/>
      <c r="O181" s="1"/>
      <c r="P181" s="1"/>
      <c r="Q181" s="1"/>
      <c r="R181" s="1"/>
      <c r="S181" s="1"/>
      <c r="T181" s="1"/>
      <c r="U181" s="1"/>
    </row>
    <row r="182" spans="1:21" ht="12.75">
      <c r="A182" s="1"/>
      <c r="B182" s="1"/>
      <c r="C182" s="10"/>
      <c r="D182" s="10"/>
      <c r="E182" s="1"/>
      <c r="F182" s="1"/>
      <c r="G182" s="1"/>
      <c r="H182" s="1"/>
      <c r="I182" s="1"/>
      <c r="J182" s="1"/>
      <c r="K182" s="1"/>
      <c r="L182" s="1"/>
      <c r="M182" s="1"/>
      <c r="N182" s="1"/>
      <c r="O182" s="1"/>
      <c r="P182" s="1"/>
      <c r="Q182" s="1"/>
      <c r="R182" s="1"/>
      <c r="S182" s="1"/>
      <c r="T182" s="1"/>
      <c r="U182" s="1"/>
    </row>
    <row r="183" spans="1:21" ht="12.75">
      <c r="A183" s="1"/>
      <c r="B183" s="1"/>
      <c r="C183" s="10"/>
      <c r="D183" s="10"/>
      <c r="E183" s="1"/>
      <c r="F183" s="1"/>
      <c r="G183" s="1"/>
      <c r="H183" s="1"/>
      <c r="I183" s="1"/>
      <c r="J183" s="1"/>
      <c r="K183" s="1"/>
      <c r="L183" s="1"/>
      <c r="M183" s="1"/>
      <c r="N183" s="1"/>
      <c r="O183" s="1"/>
      <c r="P183" s="1"/>
      <c r="Q183" s="1"/>
      <c r="R183" s="1"/>
      <c r="S183" s="1"/>
      <c r="T183" s="1"/>
      <c r="U183" s="1"/>
    </row>
    <row r="184" spans="1:21" ht="12.75">
      <c r="A184" s="1"/>
      <c r="B184" s="1"/>
      <c r="C184" s="10"/>
      <c r="D184" s="10"/>
      <c r="E184" s="1"/>
      <c r="F184" s="1"/>
      <c r="G184" s="1"/>
      <c r="H184" s="1"/>
      <c r="I184" s="1"/>
      <c r="J184" s="1"/>
      <c r="K184" s="1"/>
      <c r="L184" s="1"/>
      <c r="M184" s="1"/>
      <c r="N184" s="1"/>
      <c r="O184" s="1"/>
      <c r="P184" s="1"/>
      <c r="Q184" s="1"/>
      <c r="R184" s="1"/>
      <c r="S184" s="1"/>
      <c r="T184" s="1"/>
      <c r="U184" s="1"/>
    </row>
    <row r="185" spans="1:21" ht="12.75">
      <c r="A185" s="1"/>
      <c r="B185" s="1"/>
      <c r="C185" s="10"/>
      <c r="D185" s="10"/>
      <c r="E185" s="1"/>
      <c r="F185" s="1"/>
      <c r="G185" s="1"/>
      <c r="H185" s="1"/>
      <c r="I185" s="1"/>
      <c r="J185" s="1"/>
      <c r="K185" s="1"/>
      <c r="L185" s="1"/>
      <c r="M185" s="1"/>
      <c r="N185" s="1"/>
      <c r="O185" s="1"/>
      <c r="P185" s="1"/>
      <c r="Q185" s="1"/>
      <c r="R185" s="1"/>
      <c r="S185" s="1"/>
      <c r="T185" s="1"/>
      <c r="U185" s="1"/>
    </row>
    <row r="186" spans="1:21" ht="12.75">
      <c r="A186" s="1"/>
      <c r="B186" s="1"/>
      <c r="C186" s="10"/>
      <c r="D186" s="10"/>
      <c r="E186" s="1"/>
      <c r="F186" s="1"/>
      <c r="G186" s="1"/>
      <c r="H186" s="1"/>
      <c r="I186" s="1"/>
      <c r="J186" s="1"/>
      <c r="K186" s="1"/>
      <c r="L186" s="1"/>
      <c r="M186" s="1"/>
      <c r="N186" s="1"/>
      <c r="O186" s="1"/>
      <c r="P186" s="1"/>
      <c r="Q186" s="1"/>
      <c r="R186" s="1"/>
      <c r="S186" s="1"/>
      <c r="T186" s="1"/>
      <c r="U186" s="1"/>
    </row>
    <row r="187" spans="1:21" ht="12.75">
      <c r="A187" s="1"/>
      <c r="B187" s="1"/>
      <c r="C187" s="10"/>
      <c r="D187" s="10"/>
      <c r="E187" s="1"/>
      <c r="F187" s="1"/>
      <c r="G187" s="1"/>
      <c r="H187" s="1"/>
      <c r="I187" s="1"/>
      <c r="J187" s="1"/>
      <c r="K187" s="1"/>
      <c r="L187" s="1"/>
      <c r="M187" s="1"/>
      <c r="N187" s="1"/>
      <c r="O187" s="1"/>
      <c r="P187" s="1"/>
      <c r="Q187" s="1"/>
      <c r="R187" s="1"/>
      <c r="S187" s="1"/>
      <c r="T187" s="1"/>
      <c r="U187" s="1"/>
    </row>
    <row r="188" spans="1:21" ht="12.75">
      <c r="A188" s="1"/>
      <c r="B188" s="1"/>
      <c r="C188" s="10"/>
      <c r="D188" s="10"/>
      <c r="E188" s="1"/>
      <c r="F188" s="1"/>
      <c r="G188" s="1"/>
      <c r="H188" s="1"/>
      <c r="I188" s="1"/>
      <c r="J188" s="1"/>
      <c r="K188" s="1"/>
      <c r="L188" s="1"/>
      <c r="M188" s="1"/>
      <c r="N188" s="1"/>
      <c r="O188" s="1"/>
      <c r="P188" s="1"/>
      <c r="Q188" s="1"/>
      <c r="R188" s="1"/>
      <c r="S188" s="1"/>
      <c r="T188" s="1"/>
      <c r="U188" s="1"/>
    </row>
    <row r="189" spans="1:21" ht="12.75">
      <c r="A189" s="1"/>
      <c r="B189" s="1"/>
      <c r="C189" s="10"/>
      <c r="D189" s="10"/>
      <c r="E189" s="1"/>
      <c r="F189" s="1"/>
      <c r="G189" s="1"/>
      <c r="H189" s="1"/>
      <c r="I189" s="1"/>
      <c r="J189" s="1"/>
      <c r="K189" s="1"/>
      <c r="L189" s="1"/>
      <c r="M189" s="1"/>
      <c r="N189" s="1"/>
      <c r="O189" s="1"/>
      <c r="P189" s="1"/>
      <c r="Q189" s="1"/>
      <c r="R189" s="1"/>
      <c r="S189" s="1"/>
      <c r="T189" s="1"/>
      <c r="U189" s="1"/>
    </row>
    <row r="190" spans="1:21" ht="12.75">
      <c r="A190" s="1"/>
      <c r="B190" s="1"/>
      <c r="C190" s="10"/>
      <c r="D190" s="10"/>
      <c r="E190" s="1"/>
      <c r="F190" s="1"/>
      <c r="G190" s="1"/>
      <c r="H190" s="1"/>
      <c r="I190" s="1"/>
      <c r="J190" s="1"/>
      <c r="K190" s="1"/>
      <c r="L190" s="1"/>
      <c r="M190" s="1"/>
      <c r="N190" s="1"/>
      <c r="O190" s="1"/>
      <c r="P190" s="1"/>
      <c r="Q190" s="1"/>
      <c r="R190" s="1"/>
      <c r="S190" s="1"/>
      <c r="T190" s="1"/>
      <c r="U190" s="1"/>
    </row>
    <row r="191" spans="1:21" ht="12.75">
      <c r="A191" s="1"/>
      <c r="B191" s="1"/>
      <c r="C191" s="10"/>
      <c r="D191" s="10"/>
      <c r="E191" s="1"/>
      <c r="F191" s="1"/>
      <c r="G191" s="1"/>
      <c r="H191" s="1"/>
      <c r="I191" s="1"/>
      <c r="J191" s="1"/>
      <c r="K191" s="1"/>
      <c r="L191" s="1"/>
      <c r="M191" s="1"/>
      <c r="N191" s="1"/>
      <c r="O191" s="1"/>
      <c r="P191" s="1"/>
      <c r="Q191" s="1"/>
      <c r="R191" s="1"/>
      <c r="S191" s="1"/>
      <c r="T191" s="1"/>
      <c r="U191" s="1"/>
    </row>
    <row r="192" spans="1:21" ht="12.75">
      <c r="A192" s="1"/>
      <c r="B192" s="1"/>
      <c r="C192" s="10"/>
      <c r="D192" s="10"/>
      <c r="E192" s="1"/>
      <c r="F192" s="1"/>
      <c r="G192" s="1"/>
      <c r="H192" s="1"/>
      <c r="I192" s="1"/>
      <c r="J192" s="1"/>
      <c r="K192" s="1"/>
      <c r="L192" s="1"/>
      <c r="M192" s="1"/>
      <c r="N192" s="1"/>
      <c r="O192" s="1"/>
      <c r="P192" s="1"/>
      <c r="Q192" s="1"/>
      <c r="R192" s="1"/>
      <c r="S192" s="1"/>
      <c r="T192" s="1"/>
      <c r="U192" s="1"/>
    </row>
    <row r="193" spans="1:21" ht="12.75">
      <c r="A193" s="1"/>
      <c r="B193" s="1"/>
      <c r="C193" s="10"/>
      <c r="D193" s="10"/>
      <c r="E193" s="1"/>
      <c r="F193" s="1"/>
      <c r="G193" s="1"/>
      <c r="H193" s="1"/>
      <c r="I193" s="1"/>
      <c r="J193" s="1"/>
      <c r="K193" s="1"/>
      <c r="L193" s="1"/>
      <c r="M193" s="1"/>
      <c r="N193" s="1"/>
      <c r="O193" s="1"/>
      <c r="P193" s="1"/>
      <c r="Q193" s="1"/>
      <c r="R193" s="1"/>
      <c r="S193" s="1"/>
      <c r="T193" s="1"/>
      <c r="U193" s="1"/>
    </row>
    <row r="194" spans="1:21" ht="12.75">
      <c r="A194" s="1"/>
      <c r="B194" s="1"/>
      <c r="C194" s="10"/>
      <c r="D194" s="10"/>
      <c r="E194" s="1"/>
      <c r="F194" s="1"/>
      <c r="G194" s="1"/>
      <c r="H194" s="1"/>
      <c r="I194" s="1"/>
      <c r="J194" s="1"/>
      <c r="K194" s="1"/>
      <c r="L194" s="1"/>
      <c r="M194" s="1"/>
      <c r="N194" s="1"/>
      <c r="O194" s="1"/>
      <c r="P194" s="1"/>
      <c r="Q194" s="1"/>
      <c r="R194" s="1"/>
      <c r="S194" s="1"/>
      <c r="T194" s="1"/>
      <c r="U194" s="1"/>
    </row>
    <row r="195" spans="1:21" ht="12.75">
      <c r="A195" s="1"/>
      <c r="B195" s="1"/>
      <c r="C195" s="10"/>
      <c r="D195" s="10"/>
      <c r="E195" s="1"/>
      <c r="F195" s="1"/>
      <c r="G195" s="1"/>
      <c r="H195" s="1"/>
      <c r="I195" s="1"/>
      <c r="J195" s="1"/>
      <c r="K195" s="1"/>
      <c r="L195" s="1"/>
      <c r="M195" s="1"/>
      <c r="N195" s="1"/>
      <c r="O195" s="1"/>
      <c r="P195" s="1"/>
      <c r="Q195" s="1"/>
      <c r="R195" s="1"/>
      <c r="S195" s="1"/>
      <c r="T195" s="1"/>
      <c r="U195" s="1"/>
    </row>
    <row r="196" spans="1:21" ht="12.75">
      <c r="A196" s="1"/>
      <c r="B196" s="1"/>
      <c r="C196" s="10"/>
      <c r="D196" s="10"/>
      <c r="E196" s="1"/>
      <c r="F196" s="1"/>
      <c r="G196" s="1"/>
      <c r="H196" s="1"/>
      <c r="I196" s="1"/>
      <c r="J196" s="1"/>
      <c r="K196" s="1"/>
      <c r="L196" s="1"/>
      <c r="M196" s="1"/>
      <c r="N196" s="1"/>
      <c r="O196" s="1"/>
      <c r="P196" s="1"/>
      <c r="Q196" s="1"/>
      <c r="R196" s="1"/>
      <c r="S196" s="1"/>
      <c r="T196" s="1"/>
      <c r="U196" s="1"/>
    </row>
    <row r="197" spans="1:21" ht="12.75">
      <c r="A197" s="1"/>
      <c r="B197" s="1"/>
      <c r="C197" s="10"/>
      <c r="D197" s="10"/>
      <c r="E197" s="1"/>
      <c r="F197" s="1"/>
      <c r="G197" s="1"/>
      <c r="H197" s="1"/>
      <c r="I197" s="1"/>
      <c r="J197" s="1"/>
      <c r="K197" s="1"/>
      <c r="L197" s="1"/>
      <c r="M197" s="1"/>
      <c r="N197" s="1"/>
      <c r="O197" s="1"/>
      <c r="P197" s="1"/>
      <c r="Q197" s="1"/>
      <c r="R197" s="1"/>
      <c r="S197" s="1"/>
      <c r="T197" s="1"/>
      <c r="U197" s="1"/>
    </row>
    <row r="198" spans="1:21" ht="12.75">
      <c r="A198" s="1"/>
      <c r="B198" s="1"/>
      <c r="C198" s="10"/>
      <c r="D198" s="10"/>
      <c r="E198" s="1"/>
      <c r="F198" s="1"/>
      <c r="G198" s="1"/>
      <c r="H198" s="1"/>
      <c r="I198" s="1"/>
      <c r="J198" s="1"/>
      <c r="K198" s="1"/>
      <c r="L198" s="1"/>
      <c r="M198" s="1"/>
      <c r="N198" s="1"/>
      <c r="O198" s="1"/>
      <c r="P198" s="1"/>
      <c r="Q198" s="1"/>
      <c r="R198" s="1"/>
      <c r="S198" s="1"/>
      <c r="T198" s="1"/>
      <c r="U198" s="1"/>
    </row>
    <row r="199" spans="1:21" ht="12.75">
      <c r="A199" s="1"/>
      <c r="B199" s="1"/>
      <c r="C199" s="10"/>
      <c r="D199" s="10"/>
      <c r="E199" s="1"/>
      <c r="F199" s="1"/>
      <c r="G199" s="1"/>
      <c r="H199" s="1"/>
      <c r="I199" s="1"/>
      <c r="J199" s="1"/>
      <c r="K199" s="1"/>
      <c r="L199" s="1"/>
      <c r="M199" s="1"/>
      <c r="N199" s="1"/>
      <c r="O199" s="1"/>
      <c r="P199" s="1"/>
      <c r="Q199" s="1"/>
      <c r="R199" s="1"/>
      <c r="S199" s="1"/>
      <c r="T199" s="1"/>
      <c r="U199" s="1"/>
    </row>
    <row r="200" spans="1:21" ht="12.75">
      <c r="A200" s="1"/>
      <c r="B200" s="1"/>
      <c r="C200" s="10"/>
      <c r="D200" s="10"/>
      <c r="E200" s="1"/>
      <c r="F200" s="1"/>
      <c r="G200" s="1"/>
      <c r="H200" s="1"/>
      <c r="I200" s="1"/>
      <c r="J200" s="1"/>
      <c r="K200" s="1"/>
      <c r="L200" s="1"/>
      <c r="M200" s="1"/>
      <c r="N200" s="1"/>
      <c r="O200" s="1"/>
      <c r="P200" s="1"/>
      <c r="Q200" s="1"/>
      <c r="R200" s="1"/>
      <c r="S200" s="1"/>
      <c r="T200" s="1"/>
      <c r="U200" s="1"/>
    </row>
    <row r="201" spans="1:21" ht="12.75">
      <c r="A201" s="1"/>
      <c r="B201" s="1"/>
      <c r="C201" s="10"/>
      <c r="D201" s="10"/>
      <c r="E201" s="1"/>
      <c r="F201" s="1"/>
      <c r="G201" s="1"/>
      <c r="H201" s="1"/>
      <c r="I201" s="1"/>
      <c r="J201" s="1"/>
      <c r="K201" s="1"/>
      <c r="L201" s="1"/>
      <c r="M201" s="1"/>
      <c r="N201" s="1"/>
      <c r="O201" s="1"/>
      <c r="P201" s="1"/>
      <c r="Q201" s="1"/>
      <c r="R201" s="1"/>
      <c r="S201" s="1"/>
      <c r="T201" s="1"/>
      <c r="U201" s="1"/>
    </row>
    <row r="202" spans="1:21" ht="12.75">
      <c r="A202" s="1"/>
      <c r="B202" s="1"/>
      <c r="C202" s="10"/>
      <c r="D202" s="10"/>
      <c r="E202" s="1"/>
      <c r="F202" s="1"/>
      <c r="G202" s="1"/>
      <c r="H202" s="1"/>
      <c r="I202" s="1"/>
      <c r="J202" s="1"/>
      <c r="K202" s="1"/>
      <c r="L202" s="1"/>
      <c r="M202" s="1"/>
      <c r="N202" s="1"/>
      <c r="O202" s="1"/>
      <c r="P202" s="1"/>
      <c r="Q202" s="1"/>
      <c r="R202" s="1"/>
      <c r="S202" s="1"/>
      <c r="T202" s="1"/>
      <c r="U202" s="1"/>
    </row>
    <row r="203" spans="1:21" ht="12.75">
      <c r="A203" s="1"/>
      <c r="B203" s="1"/>
      <c r="C203" s="10"/>
      <c r="D203" s="10"/>
      <c r="E203" s="1"/>
      <c r="F203" s="1"/>
      <c r="G203" s="1"/>
      <c r="H203" s="1"/>
      <c r="I203" s="1"/>
      <c r="J203" s="1"/>
      <c r="K203" s="1"/>
      <c r="L203" s="1"/>
      <c r="M203" s="1"/>
      <c r="N203" s="1"/>
      <c r="O203" s="1"/>
      <c r="P203" s="1"/>
      <c r="Q203" s="1"/>
      <c r="R203" s="1"/>
      <c r="S203" s="1"/>
      <c r="T203" s="1"/>
      <c r="U203" s="1"/>
    </row>
    <row r="204" spans="1:21" ht="12.75">
      <c r="A204" s="1"/>
      <c r="B204" s="1"/>
      <c r="C204" s="10"/>
      <c r="D204" s="10"/>
      <c r="E204" s="1"/>
      <c r="F204" s="1"/>
      <c r="G204" s="1"/>
      <c r="H204" s="1"/>
      <c r="I204" s="1"/>
      <c r="J204" s="1"/>
      <c r="K204" s="1"/>
      <c r="L204" s="1"/>
      <c r="M204" s="1"/>
      <c r="N204" s="1"/>
      <c r="O204" s="1"/>
      <c r="P204" s="1"/>
      <c r="Q204" s="1"/>
      <c r="R204" s="1"/>
      <c r="S204" s="1"/>
      <c r="T204" s="1"/>
      <c r="U204" s="1"/>
    </row>
    <row r="205" spans="1:21" ht="12.75">
      <c r="A205" s="1"/>
      <c r="B205" s="1"/>
      <c r="C205" s="10"/>
      <c r="D205" s="10"/>
      <c r="E205" s="1"/>
      <c r="F205" s="1"/>
      <c r="G205" s="1"/>
      <c r="H205" s="1"/>
      <c r="I205" s="1"/>
      <c r="J205" s="1"/>
      <c r="K205" s="1"/>
      <c r="L205" s="1"/>
      <c r="M205" s="1"/>
      <c r="N205" s="1"/>
      <c r="O205" s="1"/>
      <c r="P205" s="1"/>
      <c r="Q205" s="1"/>
      <c r="R205" s="1"/>
      <c r="S205" s="1"/>
      <c r="T205" s="1"/>
      <c r="U205" s="1"/>
    </row>
    <row r="206" spans="1:21" ht="12.75">
      <c r="A206" s="1"/>
      <c r="B206" s="1"/>
      <c r="C206" s="10"/>
      <c r="D206" s="10"/>
      <c r="E206" s="1"/>
      <c r="F206" s="1"/>
      <c r="G206" s="1"/>
      <c r="H206" s="1"/>
      <c r="I206" s="1"/>
      <c r="J206" s="1"/>
      <c r="K206" s="1"/>
      <c r="L206" s="1"/>
      <c r="M206" s="1"/>
      <c r="N206" s="1"/>
      <c r="O206" s="1"/>
      <c r="P206" s="1"/>
      <c r="Q206" s="1"/>
      <c r="R206" s="1"/>
      <c r="S206" s="1"/>
      <c r="T206" s="1"/>
      <c r="U206" s="1"/>
    </row>
    <row r="207" spans="1:21" ht="12.75">
      <c r="A207" s="1"/>
      <c r="B207" s="1"/>
      <c r="C207" s="10"/>
      <c r="D207" s="10"/>
      <c r="E207" s="1"/>
      <c r="F207" s="1"/>
      <c r="G207" s="1"/>
      <c r="H207" s="1"/>
      <c r="I207" s="1"/>
      <c r="J207" s="1"/>
      <c r="K207" s="1"/>
      <c r="L207" s="1"/>
      <c r="M207" s="1"/>
      <c r="N207" s="1"/>
      <c r="O207" s="1"/>
      <c r="P207" s="1"/>
      <c r="Q207" s="1"/>
      <c r="R207" s="1"/>
      <c r="S207" s="1"/>
      <c r="T207" s="1"/>
      <c r="U207" s="1"/>
    </row>
    <row r="208" spans="1:21" ht="12.75">
      <c r="A208" s="1"/>
      <c r="B208" s="1"/>
      <c r="C208" s="10"/>
      <c r="D208" s="10"/>
      <c r="E208" s="1"/>
      <c r="F208" s="1"/>
      <c r="G208" s="1"/>
      <c r="H208" s="1"/>
      <c r="I208" s="1"/>
      <c r="J208" s="1"/>
      <c r="K208" s="1"/>
      <c r="L208" s="1"/>
      <c r="M208" s="1"/>
      <c r="N208" s="1"/>
      <c r="O208" s="1"/>
      <c r="P208" s="1"/>
      <c r="Q208" s="1"/>
      <c r="R208" s="1"/>
      <c r="S208" s="1"/>
      <c r="T208" s="1"/>
      <c r="U208" s="1"/>
    </row>
    <row r="209" spans="1:21" ht="12.75">
      <c r="A209" s="1"/>
      <c r="B209" s="1"/>
      <c r="C209" s="10"/>
      <c r="D209" s="10"/>
      <c r="E209" s="1"/>
      <c r="F209" s="1"/>
      <c r="G209" s="1"/>
      <c r="H209" s="1"/>
      <c r="I209" s="1"/>
      <c r="J209" s="1"/>
      <c r="K209" s="1"/>
      <c r="L209" s="1"/>
      <c r="M209" s="1"/>
      <c r="N209" s="1"/>
      <c r="O209" s="1"/>
      <c r="P209" s="1"/>
      <c r="Q209" s="1"/>
      <c r="R209" s="1"/>
      <c r="S209" s="1"/>
      <c r="T209" s="1"/>
      <c r="U209" s="1"/>
    </row>
    <row r="210" spans="1:21" ht="12.75">
      <c r="A210" s="1"/>
      <c r="B210" s="1"/>
      <c r="C210" s="10"/>
      <c r="D210" s="10"/>
      <c r="E210" s="1"/>
      <c r="F210" s="1"/>
      <c r="G210" s="1"/>
      <c r="H210" s="1"/>
      <c r="I210" s="1"/>
      <c r="J210" s="1"/>
      <c r="K210" s="1"/>
      <c r="L210" s="1"/>
      <c r="M210" s="1"/>
      <c r="N210" s="1"/>
      <c r="O210" s="1"/>
      <c r="P210" s="1"/>
      <c r="Q210" s="1"/>
      <c r="R210" s="1"/>
      <c r="S210" s="1"/>
      <c r="T210" s="1"/>
      <c r="U210" s="1"/>
    </row>
    <row r="211" spans="1:21" ht="12.75">
      <c r="A211" s="1"/>
      <c r="B211" s="1"/>
      <c r="C211" s="10"/>
      <c r="D211" s="10"/>
      <c r="E211" s="1"/>
      <c r="F211" s="1"/>
      <c r="G211" s="1"/>
      <c r="H211" s="1"/>
      <c r="I211" s="1"/>
      <c r="J211" s="1"/>
      <c r="K211" s="1"/>
      <c r="L211" s="1"/>
      <c r="M211" s="1"/>
      <c r="N211" s="1"/>
      <c r="O211" s="1"/>
      <c r="P211" s="1"/>
      <c r="Q211" s="1"/>
      <c r="R211" s="1"/>
      <c r="S211" s="1"/>
      <c r="T211" s="1"/>
      <c r="U211" s="1"/>
    </row>
    <row r="212" spans="1:21" ht="12.75">
      <c r="A212" s="1"/>
      <c r="B212" s="1"/>
      <c r="C212" s="10"/>
      <c r="D212" s="10"/>
      <c r="E212" s="1"/>
      <c r="F212" s="1"/>
      <c r="G212" s="1"/>
      <c r="H212" s="1"/>
      <c r="I212" s="1"/>
      <c r="J212" s="1"/>
      <c r="K212" s="1"/>
      <c r="L212" s="1"/>
      <c r="M212" s="1"/>
      <c r="N212" s="1"/>
      <c r="O212" s="1"/>
      <c r="P212" s="1"/>
      <c r="Q212" s="1"/>
      <c r="R212" s="1"/>
      <c r="S212" s="1"/>
      <c r="T212" s="1"/>
      <c r="U212" s="1"/>
    </row>
    <row r="213" spans="1:21" ht="12.75">
      <c r="A213" s="1"/>
      <c r="B213" s="1"/>
      <c r="C213" s="10"/>
      <c r="D213" s="10"/>
      <c r="E213" s="1"/>
      <c r="F213" s="1"/>
      <c r="G213" s="1"/>
      <c r="H213" s="1"/>
      <c r="I213" s="1"/>
      <c r="J213" s="1"/>
      <c r="K213" s="1"/>
      <c r="L213" s="1"/>
      <c r="M213" s="1"/>
      <c r="N213" s="1"/>
      <c r="O213" s="1"/>
      <c r="P213" s="1"/>
      <c r="Q213" s="1"/>
      <c r="R213" s="1"/>
      <c r="S213" s="1"/>
      <c r="T213" s="1"/>
      <c r="U213" s="1"/>
    </row>
    <row r="214" spans="1:21" ht="12.75">
      <c r="A214" s="1"/>
      <c r="B214" s="1"/>
      <c r="C214" s="10"/>
      <c r="D214" s="10"/>
      <c r="E214" s="1"/>
      <c r="F214" s="1"/>
      <c r="G214" s="1"/>
      <c r="H214" s="1"/>
      <c r="I214" s="1"/>
      <c r="J214" s="1"/>
      <c r="K214" s="1"/>
      <c r="L214" s="1"/>
      <c r="M214" s="1"/>
      <c r="N214" s="1"/>
      <c r="O214" s="1"/>
      <c r="P214" s="1"/>
      <c r="Q214" s="1"/>
      <c r="R214" s="1"/>
      <c r="S214" s="1"/>
      <c r="T214" s="1"/>
      <c r="U214" s="1"/>
    </row>
    <row r="215" spans="1:21" ht="12.75">
      <c r="A215" s="1"/>
      <c r="B215" s="1"/>
      <c r="C215" s="10"/>
      <c r="D215" s="10"/>
      <c r="E215" s="1"/>
      <c r="F215" s="1"/>
      <c r="G215" s="1"/>
      <c r="H215" s="1"/>
      <c r="I215" s="1"/>
      <c r="J215" s="1"/>
      <c r="K215" s="1"/>
      <c r="L215" s="1"/>
      <c r="M215" s="1"/>
      <c r="N215" s="1"/>
      <c r="O215" s="1"/>
      <c r="P215" s="1"/>
      <c r="Q215" s="1"/>
      <c r="R215" s="1"/>
      <c r="S215" s="1"/>
      <c r="T215" s="1"/>
      <c r="U215" s="1"/>
    </row>
    <row r="216" spans="1:21" ht="12.75">
      <c r="A216" s="1"/>
      <c r="B216" s="1"/>
      <c r="C216" s="10"/>
      <c r="D216" s="10"/>
      <c r="E216" s="1"/>
      <c r="F216" s="1"/>
      <c r="G216" s="1"/>
      <c r="H216" s="1"/>
      <c r="I216" s="1"/>
      <c r="J216" s="1"/>
      <c r="K216" s="1"/>
      <c r="L216" s="1"/>
      <c r="M216" s="1"/>
      <c r="N216" s="1"/>
      <c r="O216" s="1"/>
      <c r="P216" s="1"/>
      <c r="Q216" s="1"/>
      <c r="R216" s="1"/>
      <c r="S216" s="1"/>
      <c r="T216" s="1"/>
      <c r="U216" s="1"/>
    </row>
    <row r="217" spans="1:21" ht="12.75">
      <c r="A217" s="1"/>
      <c r="B217" s="1"/>
      <c r="C217" s="10"/>
      <c r="D217" s="10"/>
      <c r="E217" s="1"/>
      <c r="F217" s="1"/>
      <c r="G217" s="1"/>
      <c r="H217" s="1"/>
      <c r="I217" s="1"/>
      <c r="J217" s="1"/>
      <c r="K217" s="1"/>
      <c r="L217" s="1"/>
      <c r="M217" s="1"/>
      <c r="N217" s="1"/>
      <c r="O217" s="1"/>
      <c r="P217" s="1"/>
      <c r="Q217" s="1"/>
      <c r="R217" s="1"/>
      <c r="S217" s="1"/>
      <c r="T217" s="1"/>
      <c r="U217" s="1"/>
    </row>
    <row r="218" spans="1:21" ht="12.75">
      <c r="A218" s="1"/>
      <c r="B218" s="1"/>
      <c r="C218" s="10"/>
      <c r="D218" s="10"/>
      <c r="E218" s="1"/>
      <c r="F218" s="1"/>
      <c r="G218" s="1"/>
      <c r="H218" s="1"/>
      <c r="I218" s="1"/>
      <c r="J218" s="1"/>
      <c r="K218" s="1"/>
      <c r="L218" s="1"/>
      <c r="M218" s="1"/>
      <c r="N218" s="1"/>
      <c r="O218" s="1"/>
      <c r="P218" s="1"/>
      <c r="Q218" s="1"/>
      <c r="R218" s="1"/>
      <c r="S218" s="1"/>
      <c r="T218" s="1"/>
      <c r="U218" s="1"/>
    </row>
    <row r="219" spans="1:21" ht="12.75">
      <c r="A219" s="1"/>
      <c r="B219" s="1"/>
      <c r="C219" s="10"/>
      <c r="D219" s="10"/>
      <c r="E219" s="1"/>
      <c r="F219" s="1"/>
      <c r="G219" s="1"/>
      <c r="H219" s="1"/>
      <c r="I219" s="1"/>
      <c r="J219" s="1"/>
      <c r="K219" s="1"/>
      <c r="L219" s="1"/>
      <c r="M219" s="1"/>
      <c r="N219" s="1"/>
      <c r="O219" s="1"/>
      <c r="P219" s="1"/>
      <c r="Q219" s="1"/>
      <c r="R219" s="1"/>
      <c r="S219" s="1"/>
      <c r="T219" s="1"/>
      <c r="U219" s="1"/>
    </row>
    <row r="220" spans="1:21" ht="12.75">
      <c r="A220" s="1"/>
      <c r="B220" s="1"/>
      <c r="C220" s="10"/>
      <c r="D220" s="10"/>
      <c r="E220" s="1"/>
      <c r="F220" s="1"/>
      <c r="G220" s="1"/>
      <c r="H220" s="1"/>
      <c r="I220" s="1"/>
      <c r="J220" s="1"/>
      <c r="K220" s="1"/>
      <c r="L220" s="1"/>
      <c r="M220" s="1"/>
      <c r="N220" s="1"/>
      <c r="O220" s="1"/>
      <c r="P220" s="1"/>
      <c r="Q220" s="1"/>
      <c r="R220" s="1"/>
      <c r="S220" s="1"/>
      <c r="T220" s="1"/>
      <c r="U220" s="1"/>
    </row>
    <row r="221" spans="1:21" ht="12.75">
      <c r="A221" s="1"/>
      <c r="B221" s="1"/>
      <c r="C221" s="10"/>
      <c r="D221" s="10"/>
      <c r="E221" s="1"/>
      <c r="F221" s="1"/>
      <c r="G221" s="1"/>
      <c r="H221" s="1"/>
      <c r="I221" s="1"/>
      <c r="J221" s="1"/>
      <c r="K221" s="1"/>
      <c r="L221" s="1"/>
      <c r="M221" s="1"/>
      <c r="N221" s="1"/>
      <c r="O221" s="1"/>
      <c r="P221" s="1"/>
      <c r="Q221" s="1"/>
      <c r="R221" s="1"/>
      <c r="S221" s="1"/>
      <c r="T221" s="1"/>
      <c r="U221" s="1"/>
    </row>
    <row r="222" spans="1:21" ht="12.75">
      <c r="A222" s="1"/>
      <c r="B222" s="1"/>
      <c r="C222" s="10"/>
      <c r="D222" s="10"/>
      <c r="E222" s="1"/>
      <c r="F222" s="1"/>
      <c r="G222" s="1"/>
      <c r="H222" s="1"/>
      <c r="I222" s="1"/>
      <c r="J222" s="1"/>
      <c r="K222" s="1"/>
      <c r="L222" s="1"/>
      <c r="M222" s="1"/>
      <c r="N222" s="1"/>
      <c r="O222" s="1"/>
      <c r="P222" s="1"/>
      <c r="Q222" s="1"/>
      <c r="R222" s="1"/>
      <c r="S222" s="1"/>
      <c r="T222" s="1"/>
      <c r="U222" s="1"/>
    </row>
    <row r="223" spans="1:21" ht="12.75">
      <c r="A223" s="1"/>
      <c r="B223" s="1"/>
      <c r="C223" s="10"/>
      <c r="D223" s="10"/>
      <c r="E223" s="1"/>
      <c r="F223" s="1"/>
      <c r="G223" s="1"/>
      <c r="H223" s="1"/>
      <c r="I223" s="1"/>
      <c r="J223" s="1"/>
      <c r="K223" s="1"/>
      <c r="L223" s="1"/>
      <c r="M223" s="1"/>
      <c r="N223" s="1"/>
      <c r="O223" s="1"/>
      <c r="P223" s="1"/>
      <c r="Q223" s="1"/>
      <c r="R223" s="1"/>
      <c r="S223" s="1"/>
      <c r="T223" s="1"/>
      <c r="U223" s="1"/>
    </row>
    <row r="224" spans="1:21" ht="12.75">
      <c r="A224" s="1"/>
      <c r="B224" s="1"/>
      <c r="C224" s="10"/>
      <c r="D224" s="10"/>
      <c r="E224" s="1"/>
      <c r="F224" s="1"/>
      <c r="G224" s="1"/>
      <c r="H224" s="1"/>
      <c r="I224" s="1"/>
      <c r="J224" s="1"/>
      <c r="K224" s="1"/>
      <c r="L224" s="1"/>
      <c r="M224" s="1"/>
      <c r="N224" s="1"/>
      <c r="O224" s="1"/>
      <c r="P224" s="1"/>
      <c r="Q224" s="1"/>
      <c r="R224" s="1"/>
      <c r="S224" s="1"/>
      <c r="T224" s="1"/>
      <c r="U224" s="1"/>
    </row>
    <row r="225" spans="1:21" ht="12.75">
      <c r="A225" s="1"/>
      <c r="B225" s="1"/>
      <c r="C225" s="10"/>
      <c r="D225" s="10"/>
      <c r="E225" s="1"/>
      <c r="F225" s="1"/>
      <c r="G225" s="1"/>
      <c r="H225" s="1"/>
      <c r="I225" s="1"/>
      <c r="J225" s="1"/>
      <c r="K225" s="1"/>
      <c r="L225" s="1"/>
      <c r="M225" s="1"/>
      <c r="N225" s="1"/>
      <c r="O225" s="1"/>
      <c r="P225" s="1"/>
      <c r="Q225" s="1"/>
      <c r="R225" s="1"/>
      <c r="S225" s="1"/>
      <c r="T225" s="1"/>
      <c r="U225" s="1"/>
    </row>
    <row r="226" spans="1:21" ht="12.75">
      <c r="A226" s="1"/>
      <c r="B226" s="1"/>
      <c r="C226" s="10"/>
      <c r="D226" s="10"/>
      <c r="E226" s="1"/>
      <c r="F226" s="1"/>
      <c r="G226" s="1"/>
      <c r="H226" s="1"/>
      <c r="I226" s="1"/>
      <c r="J226" s="1"/>
      <c r="K226" s="1"/>
      <c r="L226" s="1"/>
      <c r="M226" s="1"/>
      <c r="N226" s="1"/>
      <c r="O226" s="1"/>
      <c r="P226" s="1"/>
      <c r="Q226" s="1"/>
      <c r="R226" s="1"/>
      <c r="S226" s="1"/>
      <c r="T226" s="1"/>
      <c r="U226" s="1"/>
    </row>
    <row r="227" spans="1:21" ht="12.75">
      <c r="A227" s="1"/>
      <c r="B227" s="1"/>
      <c r="C227" s="10"/>
      <c r="D227" s="10"/>
      <c r="E227" s="1"/>
      <c r="F227" s="1"/>
      <c r="G227" s="1"/>
      <c r="H227" s="1"/>
      <c r="I227" s="1"/>
      <c r="J227" s="1"/>
      <c r="K227" s="1"/>
      <c r="L227" s="1"/>
      <c r="M227" s="1"/>
      <c r="N227" s="1"/>
      <c r="O227" s="1"/>
      <c r="P227" s="1"/>
      <c r="Q227" s="1"/>
      <c r="R227" s="1"/>
      <c r="S227" s="1"/>
      <c r="T227" s="1"/>
      <c r="U227" s="1"/>
    </row>
    <row r="228" spans="1:21" ht="12.75">
      <c r="A228" s="1"/>
      <c r="B228" s="1"/>
      <c r="C228" s="10"/>
      <c r="D228" s="10"/>
      <c r="E228" s="1"/>
      <c r="F228" s="1"/>
      <c r="G228" s="1"/>
      <c r="H228" s="1"/>
      <c r="I228" s="1"/>
      <c r="J228" s="1"/>
      <c r="K228" s="1"/>
      <c r="L228" s="1"/>
      <c r="M228" s="1"/>
      <c r="N228" s="1"/>
      <c r="O228" s="1"/>
      <c r="P228" s="1"/>
      <c r="Q228" s="1"/>
      <c r="R228" s="1"/>
      <c r="S228" s="1"/>
      <c r="T228" s="1"/>
      <c r="U228" s="1"/>
    </row>
    <row r="229" spans="1:21" ht="12.75">
      <c r="A229" s="1"/>
      <c r="B229" s="1"/>
      <c r="C229" s="10"/>
      <c r="D229" s="10"/>
      <c r="E229" s="1"/>
      <c r="F229" s="1"/>
      <c r="G229" s="1"/>
      <c r="H229" s="1"/>
      <c r="I229" s="1"/>
      <c r="J229" s="1"/>
      <c r="K229" s="1"/>
      <c r="L229" s="1"/>
      <c r="M229" s="1"/>
      <c r="N229" s="1"/>
      <c r="O229" s="1"/>
      <c r="P229" s="1"/>
      <c r="Q229" s="1"/>
      <c r="R229" s="1"/>
      <c r="S229" s="1"/>
      <c r="T229" s="1"/>
      <c r="U229" s="1"/>
    </row>
    <row r="230" spans="1:21" ht="12.75">
      <c r="A230" s="1"/>
      <c r="B230" s="1"/>
      <c r="C230" s="10"/>
      <c r="D230" s="10"/>
      <c r="E230" s="1"/>
      <c r="F230" s="1"/>
      <c r="G230" s="1"/>
      <c r="H230" s="1"/>
      <c r="I230" s="1"/>
      <c r="J230" s="1"/>
      <c r="K230" s="1"/>
      <c r="L230" s="1"/>
      <c r="M230" s="1"/>
      <c r="N230" s="1"/>
      <c r="O230" s="1"/>
      <c r="P230" s="1"/>
      <c r="Q230" s="1"/>
      <c r="R230" s="1"/>
      <c r="S230" s="1"/>
      <c r="T230" s="1"/>
      <c r="U230" s="1"/>
    </row>
    <row r="231" spans="1:21" ht="12.75">
      <c r="A231" s="1"/>
      <c r="B231" s="1"/>
      <c r="C231" s="10"/>
      <c r="D231" s="10"/>
      <c r="E231" s="1"/>
      <c r="F231" s="1"/>
      <c r="G231" s="1"/>
      <c r="H231" s="1"/>
      <c r="I231" s="1"/>
      <c r="J231" s="1"/>
      <c r="K231" s="1"/>
      <c r="L231" s="1"/>
      <c r="M231" s="1"/>
      <c r="N231" s="1"/>
      <c r="O231" s="1"/>
      <c r="P231" s="1"/>
      <c r="Q231" s="1"/>
      <c r="R231" s="1"/>
      <c r="S231" s="1"/>
      <c r="T231" s="1"/>
      <c r="U231" s="1"/>
    </row>
    <row r="232" spans="1:21" ht="12.75">
      <c r="A232" s="1"/>
      <c r="B232" s="1"/>
      <c r="C232" s="10"/>
      <c r="D232" s="10"/>
      <c r="E232" s="1"/>
      <c r="F232" s="1"/>
      <c r="G232" s="1"/>
      <c r="H232" s="1"/>
      <c r="I232" s="1"/>
      <c r="J232" s="1"/>
      <c r="K232" s="1"/>
      <c r="L232" s="1"/>
      <c r="M232" s="1"/>
      <c r="N232" s="1"/>
      <c r="O232" s="1"/>
      <c r="P232" s="1"/>
      <c r="Q232" s="1"/>
      <c r="R232" s="1"/>
      <c r="S232" s="1"/>
      <c r="T232" s="1"/>
      <c r="U232" s="1"/>
    </row>
    <row r="233" spans="1:21" ht="12.75">
      <c r="A233" s="1"/>
      <c r="B233" s="1"/>
      <c r="C233" s="10"/>
      <c r="D233" s="10"/>
      <c r="E233" s="1"/>
      <c r="F233" s="1"/>
      <c r="G233" s="1"/>
      <c r="H233" s="1"/>
      <c r="I233" s="1"/>
      <c r="J233" s="1"/>
      <c r="K233" s="1"/>
      <c r="L233" s="1"/>
      <c r="M233" s="1"/>
      <c r="N233" s="1"/>
      <c r="O233" s="1"/>
      <c r="P233" s="1"/>
      <c r="Q233" s="1"/>
      <c r="R233" s="1"/>
      <c r="S233" s="1"/>
      <c r="T233" s="1"/>
      <c r="U233" s="1"/>
    </row>
    <row r="234" spans="1:21" ht="12.75">
      <c r="A234" s="1"/>
      <c r="B234" s="1"/>
      <c r="C234" s="10"/>
      <c r="D234" s="10"/>
      <c r="E234" s="1"/>
      <c r="F234" s="1"/>
      <c r="G234" s="1"/>
      <c r="H234" s="1"/>
      <c r="I234" s="1"/>
      <c r="J234" s="1"/>
      <c r="K234" s="1"/>
      <c r="L234" s="1"/>
      <c r="M234" s="1"/>
      <c r="N234" s="1"/>
      <c r="O234" s="1"/>
      <c r="P234" s="1"/>
      <c r="Q234" s="1"/>
      <c r="R234" s="1"/>
      <c r="S234" s="1"/>
      <c r="T234" s="1"/>
      <c r="U234" s="1"/>
    </row>
    <row r="235" spans="1:21" ht="12.75">
      <c r="A235" s="1"/>
      <c r="B235" s="1"/>
      <c r="C235" s="10"/>
      <c r="D235" s="10"/>
      <c r="E235" s="1"/>
      <c r="F235" s="1"/>
      <c r="G235" s="1"/>
      <c r="H235" s="1"/>
      <c r="I235" s="1"/>
      <c r="J235" s="1"/>
      <c r="K235" s="1"/>
      <c r="L235" s="1"/>
      <c r="M235" s="1"/>
      <c r="N235" s="1"/>
      <c r="O235" s="1"/>
      <c r="P235" s="1"/>
      <c r="Q235" s="1"/>
      <c r="R235" s="1"/>
      <c r="S235" s="1"/>
      <c r="T235" s="1"/>
      <c r="U235" s="1"/>
    </row>
    <row r="236" spans="1:21" ht="12.75">
      <c r="A236" s="1"/>
      <c r="B236" s="1"/>
      <c r="C236" s="10"/>
      <c r="D236" s="10"/>
      <c r="E236" s="1"/>
      <c r="F236" s="1"/>
      <c r="G236" s="1"/>
      <c r="H236" s="1"/>
      <c r="I236" s="1"/>
      <c r="J236" s="1"/>
      <c r="K236" s="1"/>
      <c r="L236" s="1"/>
      <c r="M236" s="1"/>
      <c r="N236" s="1"/>
      <c r="O236" s="1"/>
      <c r="P236" s="1"/>
      <c r="Q236" s="1"/>
      <c r="R236" s="1"/>
      <c r="S236" s="1"/>
      <c r="T236" s="1"/>
      <c r="U236" s="1"/>
    </row>
    <row r="237" spans="1:21" ht="12.75">
      <c r="A237" s="1"/>
      <c r="B237" s="1"/>
      <c r="C237" s="10"/>
      <c r="D237" s="10"/>
      <c r="E237" s="1"/>
      <c r="F237" s="1"/>
      <c r="G237" s="1"/>
      <c r="H237" s="1"/>
      <c r="I237" s="1"/>
      <c r="J237" s="1"/>
      <c r="K237" s="1"/>
      <c r="L237" s="1"/>
      <c r="M237" s="1"/>
      <c r="N237" s="1"/>
      <c r="O237" s="1"/>
      <c r="P237" s="1"/>
      <c r="Q237" s="1"/>
      <c r="R237" s="1"/>
      <c r="S237" s="1"/>
      <c r="T237" s="1"/>
      <c r="U237" s="1"/>
    </row>
    <row r="238" spans="1:21" ht="12.75">
      <c r="A238" s="1"/>
      <c r="B238" s="1"/>
      <c r="C238" s="10"/>
      <c r="D238" s="10"/>
      <c r="E238" s="1"/>
      <c r="F238" s="1"/>
      <c r="G238" s="1"/>
      <c r="H238" s="1"/>
      <c r="I238" s="1"/>
      <c r="J238" s="1"/>
      <c r="K238" s="1"/>
      <c r="L238" s="1"/>
      <c r="M238" s="1"/>
      <c r="N238" s="1"/>
      <c r="O238" s="1"/>
      <c r="P238" s="1"/>
      <c r="Q238" s="1"/>
      <c r="R238" s="1"/>
      <c r="S238" s="1"/>
      <c r="T238" s="1"/>
      <c r="U238" s="1"/>
    </row>
    <row r="239" spans="1:21" ht="12.75">
      <c r="A239" s="1"/>
      <c r="B239" s="1"/>
      <c r="C239" s="10"/>
      <c r="D239" s="10"/>
      <c r="E239" s="1"/>
      <c r="F239" s="1"/>
      <c r="G239" s="1"/>
      <c r="H239" s="1"/>
      <c r="I239" s="1"/>
      <c r="J239" s="1"/>
      <c r="K239" s="1"/>
      <c r="L239" s="1"/>
      <c r="M239" s="1"/>
      <c r="N239" s="1"/>
      <c r="O239" s="1"/>
      <c r="P239" s="1"/>
      <c r="Q239" s="1"/>
      <c r="R239" s="1"/>
      <c r="S239" s="1"/>
      <c r="T239" s="1"/>
      <c r="U239" s="1"/>
    </row>
    <row r="240" spans="1:21" ht="12.75">
      <c r="A240" s="1"/>
      <c r="B240" s="1"/>
      <c r="C240" s="10"/>
      <c r="D240" s="10"/>
      <c r="E240" s="1"/>
      <c r="F240" s="1"/>
      <c r="G240" s="1"/>
      <c r="H240" s="1"/>
      <c r="I240" s="1"/>
      <c r="J240" s="1"/>
      <c r="K240" s="1"/>
      <c r="L240" s="1"/>
      <c r="M240" s="1"/>
      <c r="N240" s="1"/>
      <c r="O240" s="1"/>
      <c r="P240" s="1"/>
      <c r="Q240" s="1"/>
      <c r="R240" s="1"/>
      <c r="S240" s="1"/>
      <c r="T240" s="1"/>
      <c r="U240" s="1"/>
    </row>
    <row r="241" spans="1:21" ht="12.75">
      <c r="A241" s="1"/>
      <c r="B241" s="1"/>
      <c r="C241" s="10"/>
      <c r="D241" s="10"/>
      <c r="E241" s="1"/>
      <c r="F241" s="1"/>
      <c r="G241" s="1"/>
      <c r="H241" s="1"/>
      <c r="I241" s="1"/>
      <c r="J241" s="1"/>
      <c r="K241" s="1"/>
      <c r="L241" s="1"/>
      <c r="M241" s="1"/>
      <c r="N241" s="1"/>
      <c r="O241" s="1"/>
      <c r="P241" s="1"/>
      <c r="Q241" s="1"/>
      <c r="R241" s="1"/>
      <c r="S241" s="1"/>
      <c r="T241" s="1"/>
      <c r="U241" s="1"/>
    </row>
    <row r="242" spans="1:21" ht="12.75">
      <c r="A242" s="1"/>
      <c r="B242" s="1"/>
      <c r="C242" s="10"/>
      <c r="D242" s="10"/>
      <c r="E242" s="1"/>
      <c r="F242" s="1"/>
      <c r="G242" s="1"/>
      <c r="H242" s="1"/>
      <c r="I242" s="1"/>
      <c r="J242" s="1"/>
      <c r="K242" s="1"/>
      <c r="L242" s="1"/>
      <c r="M242" s="1"/>
      <c r="N242" s="1"/>
      <c r="O242" s="1"/>
      <c r="P242" s="1"/>
      <c r="Q242" s="1"/>
      <c r="R242" s="1"/>
      <c r="S242" s="1"/>
      <c r="T242" s="1"/>
      <c r="U242" s="1"/>
    </row>
    <row r="243" spans="1:21" ht="12.75">
      <c r="A243" s="1"/>
      <c r="B243" s="1"/>
      <c r="C243" s="10"/>
      <c r="D243" s="10"/>
      <c r="E243" s="1"/>
      <c r="F243" s="1"/>
      <c r="G243" s="1"/>
      <c r="H243" s="1"/>
      <c r="I243" s="1"/>
      <c r="J243" s="1"/>
      <c r="K243" s="1"/>
      <c r="L243" s="1"/>
      <c r="M243" s="1"/>
      <c r="N243" s="1"/>
      <c r="O243" s="1"/>
      <c r="P243" s="1"/>
      <c r="Q243" s="1"/>
      <c r="R243" s="1"/>
      <c r="S243" s="1"/>
      <c r="T243" s="1"/>
      <c r="U243" s="1"/>
    </row>
    <row r="244" spans="1:21" ht="12.75">
      <c r="A244" s="1"/>
      <c r="B244" s="1"/>
      <c r="C244" s="10"/>
      <c r="D244" s="10"/>
      <c r="E244" s="1"/>
      <c r="F244" s="1"/>
      <c r="G244" s="1"/>
      <c r="H244" s="1"/>
      <c r="I244" s="1"/>
      <c r="J244" s="1"/>
      <c r="K244" s="1"/>
      <c r="L244" s="1"/>
      <c r="M244" s="1"/>
      <c r="N244" s="1"/>
      <c r="O244" s="1"/>
      <c r="P244" s="1"/>
      <c r="Q244" s="1"/>
      <c r="R244" s="1"/>
      <c r="S244" s="1"/>
      <c r="T244" s="1"/>
      <c r="U244" s="1"/>
    </row>
    <row r="245" spans="1:21" ht="12.75">
      <c r="A245" s="1"/>
      <c r="B245" s="1"/>
      <c r="C245" s="10"/>
      <c r="D245" s="10"/>
      <c r="E245" s="1"/>
      <c r="F245" s="1"/>
      <c r="G245" s="1"/>
      <c r="H245" s="1"/>
      <c r="I245" s="1"/>
      <c r="J245" s="1"/>
      <c r="K245" s="1"/>
      <c r="L245" s="1"/>
      <c r="M245" s="1"/>
      <c r="N245" s="1"/>
      <c r="O245" s="1"/>
      <c r="P245" s="1"/>
      <c r="Q245" s="1"/>
      <c r="R245" s="1"/>
      <c r="S245" s="1"/>
      <c r="T245" s="1"/>
      <c r="U245" s="1"/>
    </row>
    <row r="246" spans="1:21" ht="12.75">
      <c r="A246" s="1"/>
      <c r="B246" s="1"/>
      <c r="C246" s="10"/>
      <c r="D246" s="10"/>
      <c r="E246" s="1"/>
      <c r="F246" s="1"/>
      <c r="G246" s="1"/>
      <c r="H246" s="1"/>
      <c r="I246" s="1"/>
      <c r="J246" s="1"/>
      <c r="K246" s="1"/>
      <c r="L246" s="1"/>
      <c r="M246" s="1"/>
      <c r="N246" s="1"/>
      <c r="O246" s="1"/>
      <c r="P246" s="1"/>
      <c r="Q246" s="1"/>
      <c r="R246" s="1"/>
      <c r="S246" s="1"/>
      <c r="T246" s="1"/>
      <c r="U246" s="1"/>
    </row>
    <row r="247" spans="1:21" ht="12.75">
      <c r="A247" s="1"/>
      <c r="B247" s="1"/>
      <c r="C247" s="1"/>
      <c r="D247" s="1"/>
      <c r="E247" s="1"/>
      <c r="F247" s="1"/>
      <c r="G247" s="1"/>
      <c r="H247" s="1"/>
      <c r="I247" s="1"/>
      <c r="J247" s="1"/>
      <c r="K247" s="1"/>
      <c r="L247" s="1"/>
      <c r="M247" s="1"/>
      <c r="N247" s="1"/>
      <c r="O247" s="1"/>
      <c r="P247" s="1"/>
      <c r="Q247" s="1"/>
      <c r="R247" s="1"/>
      <c r="S247" s="1"/>
      <c r="T247" s="1"/>
      <c r="U247" s="1"/>
    </row>
    <row r="248" spans="1:21" ht="12.75">
      <c r="A248" s="1"/>
      <c r="B248" s="1"/>
      <c r="C248" s="1"/>
      <c r="D248" s="1"/>
      <c r="E248" s="1"/>
      <c r="F248" s="1"/>
      <c r="G248" s="1"/>
      <c r="H248" s="1"/>
      <c r="I248" s="1"/>
      <c r="J248" s="1"/>
      <c r="K248" s="1"/>
      <c r="L248" s="1"/>
      <c r="M248" s="1"/>
      <c r="N248" s="1"/>
      <c r="O248" s="1"/>
      <c r="P248" s="1"/>
      <c r="Q248" s="1"/>
      <c r="R248" s="1"/>
      <c r="S248" s="1"/>
      <c r="T248" s="1"/>
      <c r="U248" s="1"/>
    </row>
    <row r="249" spans="1:21" ht="12.75">
      <c r="A249" s="1"/>
      <c r="B249" s="1"/>
      <c r="C249" s="1"/>
      <c r="D249" s="1"/>
      <c r="E249" s="1"/>
      <c r="F249" s="1"/>
      <c r="G249" s="1"/>
      <c r="H249" s="1"/>
      <c r="I249" s="1"/>
      <c r="J249" s="1"/>
      <c r="K249" s="1"/>
      <c r="L249" s="1"/>
      <c r="M249" s="1"/>
      <c r="N249" s="1"/>
      <c r="O249" s="1"/>
      <c r="P249" s="1"/>
      <c r="Q249" s="1"/>
      <c r="R249" s="1"/>
      <c r="S249" s="1"/>
      <c r="T249" s="1"/>
      <c r="U249" s="1"/>
    </row>
    <row r="250" spans="1:21" ht="12.75">
      <c r="A250" s="1"/>
      <c r="B250" s="1"/>
      <c r="C250" s="1"/>
      <c r="D250" s="1"/>
      <c r="E250" s="1"/>
      <c r="F250" s="1"/>
      <c r="G250" s="1"/>
      <c r="H250" s="1"/>
      <c r="I250" s="1"/>
      <c r="J250" s="1"/>
      <c r="K250" s="1"/>
      <c r="L250" s="1"/>
      <c r="M250" s="1"/>
      <c r="N250" s="1"/>
      <c r="O250" s="1"/>
      <c r="P250" s="1"/>
      <c r="Q250" s="1"/>
      <c r="R250" s="1"/>
      <c r="S250" s="1"/>
      <c r="T250" s="1"/>
      <c r="U250" s="1"/>
    </row>
    <row r="251" spans="1:21" ht="12.75">
      <c r="A251" s="1"/>
      <c r="B251" s="1"/>
      <c r="C251" s="1"/>
      <c r="D251" s="1"/>
      <c r="E251" s="1"/>
      <c r="F251" s="1"/>
      <c r="G251" s="1"/>
      <c r="H251" s="1"/>
      <c r="I251" s="1"/>
      <c r="J251" s="1"/>
      <c r="K251" s="1"/>
      <c r="L251" s="1"/>
      <c r="M251" s="1"/>
      <c r="N251" s="1"/>
      <c r="O251" s="1"/>
      <c r="P251" s="1"/>
      <c r="Q251" s="1"/>
      <c r="R251" s="1"/>
      <c r="S251" s="1"/>
      <c r="T251" s="1"/>
      <c r="U251" s="1"/>
    </row>
    <row r="252" spans="1:21" ht="12.75">
      <c r="A252" s="1"/>
      <c r="B252" s="1"/>
      <c r="C252" s="1"/>
      <c r="D252" s="1"/>
      <c r="E252" s="1"/>
      <c r="F252" s="1"/>
      <c r="G252" s="1"/>
      <c r="H252" s="1"/>
      <c r="I252" s="1"/>
      <c r="J252" s="1"/>
      <c r="K252" s="1"/>
      <c r="L252" s="1"/>
      <c r="M252" s="1"/>
      <c r="N252" s="1"/>
      <c r="O252" s="1"/>
      <c r="P252" s="1"/>
      <c r="Q252" s="1"/>
      <c r="R252" s="1"/>
      <c r="S252" s="1"/>
      <c r="T252" s="1"/>
      <c r="U252" s="1"/>
    </row>
    <row r="253" spans="1:21" ht="12.75">
      <c r="A253" s="1"/>
      <c r="B253" s="1"/>
      <c r="C253" s="1"/>
      <c r="D253" s="1"/>
      <c r="E253" s="1"/>
      <c r="F253" s="1"/>
      <c r="G253" s="1"/>
      <c r="H253" s="1"/>
      <c r="I253" s="1"/>
      <c r="J253" s="1"/>
      <c r="K253" s="1"/>
      <c r="L253" s="1"/>
      <c r="M253" s="1"/>
      <c r="N253" s="1"/>
      <c r="O253" s="1"/>
      <c r="P253" s="1"/>
      <c r="Q253" s="1"/>
      <c r="R253" s="1"/>
      <c r="S253" s="1"/>
      <c r="T253" s="1"/>
      <c r="U253" s="1"/>
    </row>
    <row r="254" spans="1:21" ht="12.75">
      <c r="A254" s="1"/>
      <c r="B254" s="1"/>
      <c r="C254" s="1"/>
      <c r="D254" s="1"/>
      <c r="E254" s="1"/>
      <c r="F254" s="1"/>
      <c r="G254" s="1"/>
      <c r="H254" s="1"/>
      <c r="I254" s="1"/>
      <c r="J254" s="1"/>
      <c r="K254" s="1"/>
      <c r="L254" s="1"/>
      <c r="M254" s="1"/>
      <c r="N254" s="1"/>
      <c r="O254" s="1"/>
      <c r="P254" s="1"/>
      <c r="Q254" s="1"/>
      <c r="R254" s="1"/>
      <c r="S254" s="1"/>
      <c r="T254" s="1"/>
      <c r="U254" s="1"/>
    </row>
    <row r="255" spans="1:21" ht="12.75">
      <c r="A255" s="1"/>
      <c r="B255" s="1"/>
      <c r="C255" s="1"/>
      <c r="D255" s="1"/>
      <c r="E255" s="1"/>
      <c r="F255" s="1"/>
      <c r="G255" s="1"/>
      <c r="H255" s="1"/>
      <c r="I255" s="1"/>
      <c r="J255" s="1"/>
      <c r="K255" s="1"/>
      <c r="L255" s="1"/>
      <c r="M255" s="1"/>
      <c r="N255" s="1"/>
      <c r="O255" s="1"/>
      <c r="P255" s="1"/>
      <c r="Q255" s="1"/>
      <c r="R255" s="1"/>
      <c r="S255" s="1"/>
      <c r="T255" s="1"/>
      <c r="U255" s="1"/>
    </row>
    <row r="256" spans="1:21" ht="12.75">
      <c r="A256" s="1"/>
      <c r="B256" s="1"/>
      <c r="C256" s="1"/>
      <c r="D256" s="1"/>
      <c r="E256" s="1"/>
      <c r="F256" s="1"/>
      <c r="G256" s="1"/>
      <c r="H256" s="1"/>
      <c r="I256" s="1"/>
      <c r="J256" s="1"/>
      <c r="K256" s="1"/>
      <c r="L256" s="1"/>
      <c r="M256" s="1"/>
      <c r="N256" s="1"/>
      <c r="O256" s="1"/>
      <c r="P256" s="1"/>
      <c r="Q256" s="1"/>
      <c r="R256" s="1"/>
      <c r="S256" s="1"/>
      <c r="T256" s="1"/>
      <c r="U256" s="1"/>
    </row>
    <row r="257" spans="1:21" ht="12.75">
      <c r="A257" s="1"/>
      <c r="B257" s="1"/>
      <c r="C257" s="1"/>
      <c r="D257" s="1"/>
      <c r="E257" s="1"/>
      <c r="F257" s="1"/>
      <c r="G257" s="1"/>
      <c r="H257" s="1"/>
      <c r="I257" s="1"/>
      <c r="J257" s="1"/>
      <c r="K257" s="1"/>
      <c r="L257" s="1"/>
      <c r="M257" s="1"/>
      <c r="N257" s="1"/>
      <c r="O257" s="1"/>
      <c r="P257" s="1"/>
      <c r="Q257" s="1"/>
      <c r="R257" s="1"/>
      <c r="S257" s="1"/>
      <c r="T257" s="1"/>
      <c r="U257" s="1"/>
    </row>
    <row r="258" spans="1:21" ht="12.75">
      <c r="A258" s="1"/>
      <c r="B258" s="1"/>
      <c r="C258" s="1"/>
      <c r="D258" s="1"/>
      <c r="E258" s="1"/>
      <c r="F258" s="1"/>
      <c r="G258" s="1"/>
      <c r="H258" s="1"/>
      <c r="I258" s="1"/>
      <c r="J258" s="1"/>
      <c r="K258" s="1"/>
      <c r="L258" s="1"/>
      <c r="M258" s="1"/>
      <c r="N258" s="1"/>
      <c r="O258" s="1"/>
      <c r="P258" s="1"/>
      <c r="Q258" s="1"/>
      <c r="R258" s="1"/>
      <c r="S258" s="1"/>
      <c r="T258" s="1"/>
      <c r="U258" s="1"/>
    </row>
    <row r="259" spans="1:21" ht="12.75">
      <c r="A259" s="1"/>
      <c r="B259" s="1"/>
      <c r="C259" s="1"/>
      <c r="D259" s="1"/>
      <c r="E259" s="1"/>
      <c r="F259" s="1"/>
      <c r="G259" s="1"/>
      <c r="H259" s="1"/>
      <c r="I259" s="1"/>
      <c r="J259" s="1"/>
      <c r="K259" s="1"/>
      <c r="L259" s="1"/>
      <c r="M259" s="1"/>
      <c r="N259" s="1"/>
      <c r="O259" s="1"/>
      <c r="P259" s="1"/>
      <c r="Q259" s="1"/>
      <c r="R259" s="1"/>
      <c r="S259" s="1"/>
      <c r="T259" s="1"/>
      <c r="U259" s="1"/>
    </row>
    <row r="260" spans="1:21" ht="12.75">
      <c r="A260" s="1"/>
      <c r="B260" s="1"/>
      <c r="C260" s="1"/>
      <c r="D260" s="1"/>
      <c r="E260" s="1"/>
      <c r="F260" s="1"/>
      <c r="G260" s="1"/>
      <c r="H260" s="1"/>
      <c r="I260" s="1"/>
      <c r="J260" s="1"/>
      <c r="K260" s="1"/>
      <c r="L260" s="1"/>
      <c r="M260" s="1"/>
      <c r="N260" s="1"/>
      <c r="O260" s="1"/>
      <c r="P260" s="1"/>
      <c r="Q260" s="1"/>
      <c r="R260" s="1"/>
      <c r="S260" s="1"/>
      <c r="T260" s="1"/>
      <c r="U260" s="1"/>
    </row>
    <row r="261" spans="1:21" ht="12.75">
      <c r="A261" s="1"/>
      <c r="B261" s="1"/>
      <c r="C261" s="1"/>
      <c r="D261" s="1"/>
      <c r="E261" s="1"/>
      <c r="F261" s="1"/>
      <c r="G261" s="1"/>
      <c r="H261" s="1"/>
      <c r="I261" s="1"/>
      <c r="J261" s="1"/>
      <c r="K261" s="1"/>
      <c r="L261" s="1"/>
      <c r="M261" s="1"/>
      <c r="N261" s="1"/>
      <c r="O261" s="1"/>
      <c r="P261" s="1"/>
      <c r="Q261" s="1"/>
      <c r="R261" s="1"/>
      <c r="S261" s="1"/>
      <c r="T261" s="1"/>
      <c r="U261" s="1"/>
    </row>
    <row r="262" spans="1:21" ht="12.75">
      <c r="A262" s="1"/>
      <c r="B262" s="1"/>
      <c r="C262" s="1"/>
      <c r="D262" s="1"/>
      <c r="E262" s="1"/>
      <c r="F262" s="1"/>
      <c r="G262" s="1"/>
      <c r="H262" s="1"/>
      <c r="I262" s="1"/>
      <c r="J262" s="1"/>
      <c r="K262" s="1"/>
      <c r="L262" s="1"/>
      <c r="M262" s="1"/>
      <c r="N262" s="1"/>
      <c r="O262" s="1"/>
      <c r="P262" s="1"/>
      <c r="Q262" s="1"/>
      <c r="R262" s="1"/>
      <c r="S262" s="1"/>
      <c r="T262" s="1"/>
      <c r="U262" s="1"/>
    </row>
    <row r="263" spans="1:21" ht="12.75">
      <c r="A263" s="1"/>
      <c r="B263" s="1"/>
      <c r="C263" s="1"/>
      <c r="D263" s="1"/>
      <c r="E263" s="1"/>
      <c r="F263" s="1"/>
      <c r="G263" s="1"/>
      <c r="H263" s="1"/>
      <c r="I263" s="1"/>
      <c r="J263" s="1"/>
      <c r="K263" s="1"/>
      <c r="L263" s="1"/>
      <c r="M263" s="1"/>
      <c r="N263" s="1"/>
      <c r="O263" s="1"/>
      <c r="P263" s="1"/>
      <c r="Q263" s="1"/>
      <c r="R263" s="1"/>
      <c r="S263" s="1"/>
      <c r="T263" s="1"/>
      <c r="U263" s="1"/>
    </row>
    <row r="264" spans="1:21" ht="12.75">
      <c r="A264" s="1"/>
      <c r="B264" s="1"/>
      <c r="C264" s="1"/>
      <c r="D264" s="1"/>
      <c r="E264" s="1"/>
      <c r="F264" s="1"/>
      <c r="G264" s="1"/>
      <c r="H264" s="1"/>
      <c r="I264" s="1"/>
      <c r="J264" s="1"/>
      <c r="K264" s="1"/>
      <c r="L264" s="1"/>
      <c r="M264" s="1"/>
      <c r="N264" s="1"/>
      <c r="O264" s="1"/>
      <c r="P264" s="1"/>
      <c r="Q264" s="1"/>
      <c r="R264" s="1"/>
      <c r="S264" s="1"/>
      <c r="T264" s="1"/>
      <c r="U264" s="1"/>
    </row>
    <row r="265" spans="1:21" ht="12.75">
      <c r="A265" s="1"/>
      <c r="B265" s="1"/>
      <c r="C265" s="1"/>
      <c r="D265" s="1"/>
      <c r="E265" s="1"/>
      <c r="F265" s="1"/>
      <c r="G265" s="1"/>
      <c r="H265" s="1"/>
      <c r="I265" s="1"/>
      <c r="J265" s="1"/>
      <c r="K265" s="1"/>
      <c r="L265" s="1"/>
      <c r="M265" s="1"/>
      <c r="N265" s="1"/>
      <c r="O265" s="1"/>
      <c r="P265" s="1"/>
      <c r="Q265" s="1"/>
      <c r="R265" s="1"/>
      <c r="S265" s="1"/>
      <c r="T265" s="1"/>
      <c r="U265" s="1"/>
    </row>
    <row r="266" spans="1:21" ht="12.75">
      <c r="A266" s="1"/>
      <c r="B266" s="1"/>
      <c r="C266" s="1"/>
      <c r="D266" s="1"/>
      <c r="E266" s="1"/>
      <c r="F266" s="1"/>
      <c r="G266" s="1"/>
      <c r="H266" s="1"/>
      <c r="I266" s="1"/>
      <c r="J266" s="1"/>
      <c r="K266" s="1"/>
      <c r="L266" s="1"/>
      <c r="M266" s="1"/>
      <c r="N266" s="1"/>
      <c r="O266" s="1"/>
      <c r="P266" s="1"/>
      <c r="Q266" s="1"/>
      <c r="R266" s="1"/>
      <c r="S266" s="1"/>
      <c r="T266" s="1"/>
      <c r="U266" s="1"/>
    </row>
    <row r="267" spans="1:21" ht="12.75">
      <c r="A267" s="1"/>
      <c r="B267" s="1"/>
      <c r="C267" s="1"/>
      <c r="D267" s="1"/>
      <c r="E267" s="1"/>
      <c r="F267" s="1"/>
      <c r="G267" s="1"/>
      <c r="H267" s="1"/>
      <c r="I267" s="1"/>
      <c r="J267" s="1"/>
      <c r="K267" s="1"/>
      <c r="L267" s="1"/>
      <c r="M267" s="1"/>
      <c r="N267" s="1"/>
      <c r="O267" s="1"/>
      <c r="P267" s="1"/>
      <c r="Q267" s="1"/>
      <c r="R267" s="1"/>
      <c r="S267" s="1"/>
      <c r="T267" s="1"/>
      <c r="U267" s="1"/>
    </row>
    <row r="268" spans="1:21" ht="12.75">
      <c r="A268" s="1"/>
      <c r="B268" s="1"/>
      <c r="C268" s="1"/>
      <c r="D268" s="1"/>
      <c r="E268" s="1"/>
      <c r="F268" s="1"/>
      <c r="G268" s="1"/>
      <c r="H268" s="1"/>
      <c r="I268" s="1"/>
      <c r="J268" s="1"/>
      <c r="K268" s="1"/>
      <c r="L268" s="1"/>
      <c r="M268" s="1"/>
      <c r="N268" s="1"/>
      <c r="O268" s="1"/>
      <c r="P268" s="1"/>
      <c r="Q268" s="1"/>
      <c r="R268" s="1"/>
      <c r="S268" s="1"/>
      <c r="T268" s="1"/>
      <c r="U268" s="1"/>
    </row>
    <row r="269" spans="1:21" ht="12.75">
      <c r="A269" s="1"/>
      <c r="B269" s="1"/>
      <c r="C269" s="1"/>
      <c r="D269" s="1"/>
      <c r="E269" s="1"/>
      <c r="F269" s="1"/>
      <c r="G269" s="1"/>
      <c r="H269" s="1"/>
      <c r="I269" s="1"/>
      <c r="J269" s="1"/>
      <c r="K269" s="1"/>
      <c r="L269" s="1"/>
      <c r="M269" s="1"/>
      <c r="N269" s="1"/>
      <c r="O269" s="1"/>
      <c r="P269" s="1"/>
      <c r="Q269" s="1"/>
      <c r="R269" s="1"/>
      <c r="S269" s="1"/>
      <c r="T269" s="1"/>
      <c r="U269" s="1"/>
    </row>
    <row r="270" spans="1:21" ht="12.75">
      <c r="A270" s="1"/>
      <c r="B270" s="1"/>
      <c r="C270" s="1"/>
      <c r="D270" s="1"/>
      <c r="E270" s="1"/>
      <c r="F270" s="1"/>
      <c r="G270" s="1"/>
      <c r="H270" s="1"/>
      <c r="I270" s="1"/>
      <c r="J270" s="1"/>
      <c r="K270" s="1"/>
      <c r="L270" s="1"/>
      <c r="M270" s="1"/>
      <c r="N270" s="1"/>
      <c r="O270" s="1"/>
      <c r="P270" s="1"/>
      <c r="Q270" s="1"/>
      <c r="R270" s="1"/>
      <c r="S270" s="1"/>
      <c r="T270" s="1"/>
      <c r="U270" s="1"/>
    </row>
    <row r="271" spans="1:21" ht="12.75">
      <c r="A271" s="1"/>
      <c r="B271" s="1"/>
      <c r="C271" s="1"/>
      <c r="D271" s="1"/>
      <c r="E271" s="1"/>
      <c r="F271" s="1"/>
      <c r="G271" s="1"/>
      <c r="H271" s="1"/>
      <c r="I271" s="1"/>
      <c r="J271" s="1"/>
      <c r="K271" s="1"/>
      <c r="L271" s="1"/>
      <c r="M271" s="1"/>
      <c r="N271" s="1"/>
      <c r="O271" s="1"/>
      <c r="P271" s="1"/>
      <c r="Q271" s="1"/>
      <c r="R271" s="1"/>
      <c r="S271" s="1"/>
      <c r="T271" s="1"/>
      <c r="U271" s="1"/>
    </row>
    <row r="272" spans="1:21" ht="12.75">
      <c r="A272" s="1"/>
      <c r="B272" s="1"/>
      <c r="C272" s="1"/>
      <c r="D272" s="1"/>
      <c r="E272" s="1"/>
      <c r="F272" s="1"/>
      <c r="G272" s="1"/>
      <c r="H272" s="1"/>
      <c r="I272" s="1"/>
      <c r="J272" s="1"/>
      <c r="K272" s="1"/>
      <c r="L272" s="1"/>
      <c r="M272" s="1"/>
      <c r="N272" s="1"/>
      <c r="O272" s="1"/>
      <c r="P272" s="1"/>
      <c r="Q272" s="1"/>
      <c r="R272" s="1"/>
      <c r="S272" s="1"/>
      <c r="T272" s="1"/>
      <c r="U272" s="1"/>
    </row>
    <row r="273" spans="1:21" ht="12.75">
      <c r="A273" s="1"/>
      <c r="B273" s="1"/>
      <c r="C273" s="1"/>
      <c r="D273" s="1"/>
      <c r="E273" s="1"/>
      <c r="F273" s="1"/>
      <c r="G273" s="1"/>
      <c r="H273" s="1"/>
      <c r="I273" s="1"/>
      <c r="J273" s="1"/>
      <c r="K273" s="1"/>
      <c r="L273" s="1"/>
      <c r="M273" s="1"/>
      <c r="N273" s="1"/>
      <c r="O273" s="1"/>
      <c r="P273" s="1"/>
      <c r="Q273" s="1"/>
      <c r="R273" s="1"/>
      <c r="S273" s="1"/>
      <c r="T273" s="1"/>
      <c r="U273" s="1"/>
    </row>
    <row r="274" spans="1:21" ht="12.75">
      <c r="A274" s="1"/>
      <c r="B274" s="1"/>
      <c r="C274" s="1"/>
      <c r="D274" s="1"/>
      <c r="E274" s="1"/>
      <c r="F274" s="1"/>
      <c r="G274" s="1"/>
      <c r="H274" s="1"/>
      <c r="I274" s="1"/>
      <c r="J274" s="1"/>
      <c r="K274" s="1"/>
      <c r="L274" s="1"/>
      <c r="M274" s="1"/>
      <c r="N274" s="1"/>
      <c r="O274" s="1"/>
      <c r="P274" s="1"/>
      <c r="Q274" s="1"/>
      <c r="R274" s="1"/>
      <c r="S274" s="1"/>
      <c r="T274" s="1"/>
      <c r="U274" s="1"/>
    </row>
    <row r="275" spans="1:21" ht="12.75">
      <c r="A275" s="1"/>
      <c r="B275" s="1"/>
      <c r="C275" s="1"/>
      <c r="D275" s="1"/>
      <c r="E275" s="1"/>
      <c r="F275" s="1"/>
      <c r="G275" s="1"/>
      <c r="H275" s="1"/>
      <c r="I275" s="1"/>
      <c r="J275" s="1"/>
      <c r="K275" s="1"/>
      <c r="L275" s="1"/>
      <c r="M275" s="1"/>
      <c r="N275" s="1"/>
      <c r="O275" s="1"/>
      <c r="P275" s="1"/>
      <c r="Q275" s="1"/>
      <c r="R275" s="1"/>
      <c r="S275" s="1"/>
      <c r="T275" s="1"/>
      <c r="U275" s="1"/>
    </row>
    <row r="276" spans="1:21" ht="12.75">
      <c r="A276" s="1"/>
      <c r="B276" s="1"/>
      <c r="C276" s="1"/>
      <c r="D276" s="1"/>
      <c r="E276" s="1"/>
      <c r="F276" s="1"/>
      <c r="G276" s="1"/>
      <c r="H276" s="1"/>
      <c r="I276" s="1"/>
      <c r="J276" s="1"/>
      <c r="K276" s="1"/>
      <c r="L276" s="1"/>
      <c r="M276" s="1"/>
      <c r="N276" s="1"/>
      <c r="O276" s="1"/>
      <c r="P276" s="1"/>
      <c r="Q276" s="1"/>
      <c r="R276" s="1"/>
      <c r="S276" s="1"/>
      <c r="T276" s="1"/>
      <c r="U276" s="1"/>
    </row>
    <row r="277" spans="1:21" ht="12.75">
      <c r="A277" s="1"/>
      <c r="B277" s="1"/>
      <c r="C277" s="1"/>
      <c r="D277" s="1"/>
      <c r="E277" s="1"/>
      <c r="F277" s="1"/>
      <c r="G277" s="1"/>
      <c r="H277" s="1"/>
      <c r="I277" s="1"/>
      <c r="J277" s="1"/>
      <c r="K277" s="1"/>
      <c r="L277" s="1"/>
      <c r="M277" s="1"/>
      <c r="N277" s="1"/>
      <c r="O277" s="1"/>
      <c r="P277" s="1"/>
      <c r="Q277" s="1"/>
      <c r="R277" s="1"/>
      <c r="S277" s="1"/>
      <c r="T277" s="1"/>
      <c r="U277" s="1"/>
    </row>
    <row r="278" spans="1:21" ht="12.75">
      <c r="A278" s="1"/>
      <c r="B278" s="1"/>
      <c r="C278" s="1"/>
      <c r="D278" s="1"/>
      <c r="E278" s="1"/>
      <c r="F278" s="1"/>
      <c r="G278" s="1"/>
      <c r="H278" s="1"/>
      <c r="I278" s="1"/>
      <c r="J278" s="1"/>
      <c r="K278" s="1"/>
      <c r="L278" s="1"/>
      <c r="M278" s="1"/>
      <c r="N278" s="1"/>
      <c r="O278" s="1"/>
      <c r="P278" s="1"/>
      <c r="Q278" s="1"/>
      <c r="R278" s="1"/>
      <c r="S278" s="1"/>
      <c r="T278" s="1"/>
      <c r="U278" s="1"/>
    </row>
    <row r="279" spans="1:21" ht="12.75">
      <c r="A279" s="1"/>
      <c r="B279" s="1"/>
      <c r="C279" s="1"/>
      <c r="D279" s="1"/>
      <c r="E279" s="1"/>
      <c r="F279" s="1"/>
      <c r="G279" s="1"/>
      <c r="H279" s="1"/>
      <c r="I279" s="1"/>
      <c r="J279" s="1"/>
      <c r="K279" s="1"/>
      <c r="L279" s="1"/>
      <c r="M279" s="1"/>
      <c r="N279" s="1"/>
      <c r="O279" s="1"/>
      <c r="P279" s="1"/>
      <c r="Q279" s="1"/>
      <c r="R279" s="1"/>
      <c r="S279" s="1"/>
      <c r="T279" s="1"/>
      <c r="U279" s="1"/>
    </row>
    <row r="280" spans="1:21" ht="12.75">
      <c r="A280" s="1"/>
      <c r="B280" s="1"/>
      <c r="C280" s="1"/>
      <c r="D280" s="1"/>
      <c r="E280" s="1"/>
      <c r="F280" s="1"/>
      <c r="G280" s="1"/>
      <c r="H280" s="1"/>
      <c r="I280" s="1"/>
      <c r="J280" s="1"/>
      <c r="K280" s="1"/>
      <c r="L280" s="1"/>
      <c r="M280" s="1"/>
      <c r="N280" s="1"/>
      <c r="O280" s="1"/>
      <c r="P280" s="1"/>
      <c r="Q280" s="1"/>
      <c r="R280" s="1"/>
      <c r="S280" s="1"/>
      <c r="T280" s="1"/>
      <c r="U280" s="1"/>
    </row>
    <row r="281" spans="1:21" ht="12.75">
      <c r="A281" s="1"/>
      <c r="B281" s="1"/>
      <c r="C281" s="1"/>
      <c r="D281" s="1"/>
      <c r="E281" s="1"/>
      <c r="F281" s="1"/>
      <c r="G281" s="1"/>
      <c r="H281" s="1"/>
      <c r="I281" s="1"/>
      <c r="J281" s="1"/>
      <c r="K281" s="1"/>
      <c r="L281" s="1"/>
      <c r="M281" s="1"/>
      <c r="N281" s="1"/>
      <c r="O281" s="1"/>
      <c r="P281" s="1"/>
      <c r="Q281" s="1"/>
      <c r="R281" s="1"/>
      <c r="S281" s="1"/>
      <c r="T281" s="1"/>
      <c r="U281" s="1"/>
    </row>
    <row r="282" spans="1:21" ht="12.75">
      <c r="A282" s="1"/>
      <c r="B282" s="1"/>
      <c r="C282" s="1"/>
      <c r="D282" s="1"/>
      <c r="E282" s="1"/>
      <c r="F282" s="1"/>
      <c r="G282" s="1"/>
      <c r="H282" s="1"/>
      <c r="I282" s="1"/>
      <c r="J282" s="1"/>
      <c r="K282" s="1"/>
      <c r="L282" s="1"/>
      <c r="M282" s="1"/>
      <c r="N282" s="1"/>
      <c r="O282" s="1"/>
      <c r="P282" s="1"/>
      <c r="Q282" s="1"/>
      <c r="R282" s="1"/>
      <c r="S282" s="1"/>
      <c r="T282" s="1"/>
      <c r="U282" s="1"/>
    </row>
    <row r="283" spans="1:21" ht="12.75">
      <c r="A283" s="1"/>
      <c r="B283" s="1"/>
      <c r="C283" s="1"/>
      <c r="D283" s="1"/>
      <c r="E283" s="1"/>
      <c r="F283" s="1"/>
      <c r="G283" s="1"/>
      <c r="H283" s="1"/>
      <c r="I283" s="1"/>
      <c r="J283" s="1"/>
      <c r="K283" s="1"/>
      <c r="L283" s="1"/>
      <c r="M283" s="1"/>
      <c r="N283" s="1"/>
      <c r="O283" s="1"/>
      <c r="P283" s="1"/>
      <c r="Q283" s="1"/>
      <c r="R283" s="1"/>
      <c r="S283" s="1"/>
      <c r="T283" s="1"/>
      <c r="U283" s="1"/>
    </row>
    <row r="284" spans="1:21" ht="12.75">
      <c r="A284" s="1"/>
      <c r="B284" s="1"/>
      <c r="C284" s="1"/>
      <c r="D284" s="1"/>
      <c r="E284" s="1"/>
      <c r="F284" s="1"/>
      <c r="G284" s="1"/>
      <c r="H284" s="1"/>
      <c r="I284" s="1"/>
      <c r="J284" s="1"/>
      <c r="K284" s="1"/>
      <c r="L284" s="1"/>
      <c r="M284" s="1"/>
      <c r="N284" s="1"/>
      <c r="O284" s="1"/>
      <c r="P284" s="1"/>
      <c r="Q284" s="1"/>
      <c r="R284" s="1"/>
      <c r="S284" s="1"/>
      <c r="T284" s="1"/>
      <c r="U284" s="1"/>
    </row>
    <row r="285" spans="1:21" ht="12.75">
      <c r="A285" s="1"/>
      <c r="B285" s="1"/>
      <c r="C285" s="1"/>
      <c r="D285" s="1"/>
      <c r="E285" s="1"/>
      <c r="F285" s="1"/>
      <c r="G285" s="1"/>
      <c r="H285" s="1"/>
      <c r="I285" s="1"/>
      <c r="J285" s="1"/>
      <c r="K285" s="1"/>
      <c r="L285" s="1"/>
      <c r="M285" s="1"/>
      <c r="N285" s="1"/>
      <c r="O285" s="1"/>
      <c r="P285" s="1"/>
      <c r="Q285" s="1"/>
      <c r="R285" s="1"/>
      <c r="S285" s="1"/>
      <c r="T285" s="1"/>
      <c r="U285" s="1"/>
    </row>
    <row r="286" spans="1:21" ht="12.75">
      <c r="A286" s="1"/>
      <c r="B286" s="1"/>
      <c r="C286" s="1"/>
      <c r="D286" s="1"/>
      <c r="E286" s="1"/>
      <c r="F286" s="1"/>
      <c r="G286" s="1"/>
      <c r="H286" s="1"/>
      <c r="I286" s="1"/>
      <c r="J286" s="1"/>
      <c r="K286" s="1"/>
      <c r="L286" s="1"/>
      <c r="M286" s="1"/>
      <c r="N286" s="1"/>
      <c r="O286" s="1"/>
      <c r="P286" s="1"/>
      <c r="Q286" s="1"/>
      <c r="R286" s="1"/>
      <c r="S286" s="1"/>
      <c r="T286" s="1"/>
      <c r="U286" s="1"/>
    </row>
    <row r="287" spans="1:21" ht="12.75">
      <c r="A287" s="1"/>
      <c r="B287" s="1"/>
      <c r="C287" s="1"/>
      <c r="D287" s="1"/>
      <c r="E287" s="1"/>
      <c r="F287" s="1"/>
      <c r="G287" s="1"/>
      <c r="H287" s="1"/>
      <c r="I287" s="1"/>
      <c r="J287" s="1"/>
      <c r="K287" s="1"/>
      <c r="L287" s="1"/>
      <c r="M287" s="1"/>
      <c r="N287" s="1"/>
      <c r="O287" s="1"/>
      <c r="P287" s="1"/>
      <c r="Q287" s="1"/>
      <c r="R287" s="1"/>
      <c r="S287" s="1"/>
      <c r="T287" s="1"/>
      <c r="U287" s="1"/>
    </row>
    <row r="288" spans="1:21" ht="12.75">
      <c r="A288" s="1"/>
      <c r="B288" s="1"/>
      <c r="C288" s="1"/>
      <c r="D288" s="1"/>
      <c r="E288" s="1"/>
      <c r="F288" s="1"/>
      <c r="G288" s="1"/>
      <c r="H288" s="1"/>
      <c r="I288" s="1"/>
      <c r="J288" s="1"/>
      <c r="K288" s="1"/>
      <c r="L288" s="1"/>
      <c r="M288" s="1"/>
      <c r="N288" s="1"/>
      <c r="O288" s="1"/>
      <c r="P288" s="1"/>
      <c r="Q288" s="1"/>
      <c r="R288" s="1"/>
      <c r="S288" s="1"/>
      <c r="T288" s="1"/>
      <c r="U288" s="1"/>
    </row>
    <row r="289" spans="1:21" ht="12.75">
      <c r="A289" s="1"/>
      <c r="B289" s="1"/>
      <c r="C289" s="1"/>
      <c r="D289" s="1"/>
      <c r="E289" s="1"/>
      <c r="F289" s="1"/>
      <c r="G289" s="1"/>
      <c r="H289" s="1"/>
      <c r="I289" s="1"/>
      <c r="J289" s="1"/>
      <c r="K289" s="1"/>
      <c r="L289" s="1"/>
      <c r="M289" s="1"/>
      <c r="N289" s="1"/>
      <c r="O289" s="1"/>
      <c r="P289" s="1"/>
      <c r="Q289" s="1"/>
      <c r="R289" s="1"/>
      <c r="S289" s="1"/>
      <c r="T289" s="1"/>
      <c r="U289" s="1"/>
    </row>
    <row r="290" spans="1:21" ht="12.75">
      <c r="A290" s="1"/>
      <c r="B290" s="1"/>
      <c r="C290" s="1"/>
      <c r="D290" s="1"/>
      <c r="E290" s="1"/>
      <c r="F290" s="1"/>
      <c r="G290" s="1"/>
      <c r="H290" s="1"/>
      <c r="I290" s="1"/>
      <c r="J290" s="1"/>
      <c r="K290" s="1"/>
      <c r="L290" s="1"/>
      <c r="M290" s="1"/>
      <c r="N290" s="1"/>
      <c r="O290" s="1"/>
      <c r="P290" s="1"/>
      <c r="Q290" s="1"/>
      <c r="R290" s="1"/>
      <c r="S290" s="1"/>
      <c r="T290" s="1"/>
      <c r="U290" s="1"/>
    </row>
    <row r="291" spans="1:21" ht="12.75">
      <c r="A291" s="1"/>
      <c r="B291" s="1"/>
      <c r="C291" s="1"/>
      <c r="D291" s="1"/>
      <c r="E291" s="1"/>
      <c r="F291" s="1"/>
      <c r="G291" s="1"/>
      <c r="H291" s="1"/>
      <c r="I291" s="1"/>
      <c r="J291" s="1"/>
      <c r="K291" s="1"/>
      <c r="L291" s="1"/>
      <c r="M291" s="1"/>
      <c r="N291" s="1"/>
      <c r="O291" s="1"/>
      <c r="P291" s="1"/>
      <c r="Q291" s="1"/>
      <c r="R291" s="1"/>
      <c r="S291" s="1"/>
      <c r="T291" s="1"/>
      <c r="U291" s="1"/>
    </row>
    <row r="292" spans="1:21" ht="12.75">
      <c r="A292" s="1"/>
      <c r="B292" s="1"/>
      <c r="C292" s="1"/>
      <c r="D292" s="1"/>
      <c r="E292" s="1"/>
      <c r="F292" s="1"/>
      <c r="G292" s="1"/>
      <c r="H292" s="1"/>
      <c r="I292" s="1"/>
      <c r="J292" s="1"/>
      <c r="K292" s="1"/>
      <c r="L292" s="1"/>
      <c r="M292" s="1"/>
      <c r="N292" s="1"/>
      <c r="O292" s="1"/>
      <c r="P292" s="1"/>
      <c r="Q292" s="1"/>
      <c r="R292" s="1"/>
      <c r="S292" s="1"/>
      <c r="T292" s="1"/>
      <c r="U292" s="1"/>
    </row>
    <row r="293" spans="1:21" ht="12.75">
      <c r="A293" s="1"/>
      <c r="B293" s="1"/>
      <c r="C293" s="1"/>
      <c r="D293" s="1"/>
      <c r="E293" s="1"/>
      <c r="F293" s="1"/>
      <c r="G293" s="1"/>
      <c r="H293" s="1"/>
      <c r="I293" s="1"/>
      <c r="J293" s="1"/>
      <c r="K293" s="1"/>
      <c r="L293" s="1"/>
      <c r="M293" s="1"/>
      <c r="N293" s="1"/>
      <c r="O293" s="1"/>
      <c r="P293" s="1"/>
      <c r="Q293" s="1"/>
      <c r="R293" s="1"/>
      <c r="S293" s="1"/>
      <c r="T293" s="1"/>
      <c r="U293" s="1"/>
    </row>
    <row r="294" spans="1:21" ht="12.75">
      <c r="A294" s="1"/>
      <c r="B294" s="1"/>
      <c r="C294" s="1"/>
      <c r="D294" s="1"/>
      <c r="E294" s="1"/>
      <c r="F294" s="1"/>
      <c r="G294" s="1"/>
      <c r="H294" s="1"/>
      <c r="I294" s="1"/>
      <c r="J294" s="1"/>
      <c r="K294" s="1"/>
      <c r="L294" s="1"/>
      <c r="M294" s="1"/>
      <c r="N294" s="1"/>
      <c r="O294" s="1"/>
      <c r="P294" s="1"/>
      <c r="Q294" s="1"/>
      <c r="R294" s="1"/>
      <c r="S294" s="1"/>
      <c r="T294" s="1"/>
      <c r="U294" s="1"/>
    </row>
    <row r="295" spans="1:21" ht="12.75">
      <c r="A295" s="1"/>
      <c r="B295" s="1"/>
      <c r="C295" s="1"/>
      <c r="D295" s="1"/>
      <c r="E295" s="1"/>
      <c r="F295" s="1"/>
      <c r="G295" s="1"/>
      <c r="H295" s="1"/>
      <c r="I295" s="1"/>
      <c r="J295" s="1"/>
      <c r="K295" s="1"/>
      <c r="L295" s="1"/>
      <c r="M295" s="1"/>
      <c r="N295" s="1"/>
      <c r="O295" s="1"/>
      <c r="P295" s="1"/>
      <c r="Q295" s="1"/>
      <c r="R295" s="1"/>
      <c r="S295" s="1"/>
      <c r="T295" s="1"/>
      <c r="U295" s="1"/>
    </row>
    <row r="296" spans="1:21" ht="12.75">
      <c r="A296" s="1"/>
      <c r="B296" s="1"/>
      <c r="C296" s="1"/>
      <c r="D296" s="1"/>
      <c r="E296" s="1"/>
      <c r="F296" s="1"/>
      <c r="G296" s="1"/>
      <c r="H296" s="1"/>
      <c r="I296" s="1"/>
      <c r="J296" s="1"/>
      <c r="K296" s="1"/>
      <c r="L296" s="1"/>
      <c r="M296" s="1"/>
      <c r="N296" s="1"/>
      <c r="O296" s="1"/>
      <c r="P296" s="1"/>
      <c r="Q296" s="1"/>
      <c r="R296" s="1"/>
      <c r="S296" s="1"/>
      <c r="T296" s="1"/>
      <c r="U296" s="1"/>
    </row>
    <row r="297" spans="1:21" ht="12.75">
      <c r="A297" s="1"/>
      <c r="B297" s="1"/>
      <c r="C297" s="1"/>
      <c r="D297" s="1"/>
      <c r="E297" s="1"/>
      <c r="F297" s="1"/>
      <c r="G297" s="1"/>
      <c r="H297" s="1"/>
      <c r="I297" s="1"/>
      <c r="J297" s="1"/>
      <c r="K297" s="1"/>
      <c r="L297" s="1"/>
      <c r="M297" s="1"/>
      <c r="N297" s="1"/>
      <c r="O297" s="1"/>
      <c r="P297" s="1"/>
      <c r="Q297" s="1"/>
      <c r="R297" s="1"/>
      <c r="S297" s="1"/>
      <c r="T297" s="1"/>
      <c r="U297" s="1"/>
    </row>
    <row r="298" spans="1:21" ht="12.75">
      <c r="A298" s="1"/>
      <c r="B298" s="1"/>
      <c r="C298" s="1"/>
      <c r="D298" s="1"/>
      <c r="E298" s="1"/>
      <c r="F298" s="1"/>
      <c r="G298" s="1"/>
      <c r="H298" s="1"/>
      <c r="I298" s="1"/>
      <c r="J298" s="1"/>
      <c r="K298" s="1"/>
      <c r="L298" s="1"/>
      <c r="M298" s="1"/>
      <c r="N298" s="1"/>
      <c r="O298" s="1"/>
      <c r="P298" s="1"/>
      <c r="Q298" s="1"/>
      <c r="R298" s="1"/>
      <c r="S298" s="1"/>
      <c r="T298" s="1"/>
      <c r="U298" s="1"/>
    </row>
    <row r="299" spans="1:21" ht="12.75">
      <c r="A299" s="1"/>
      <c r="B299" s="1"/>
      <c r="C299" s="1"/>
      <c r="D299" s="1"/>
      <c r="E299" s="1"/>
      <c r="F299" s="1"/>
      <c r="G299" s="1"/>
      <c r="H299" s="1"/>
      <c r="I299" s="1"/>
      <c r="J299" s="1"/>
      <c r="K299" s="1"/>
      <c r="L299" s="1"/>
      <c r="M299" s="1"/>
      <c r="N299" s="1"/>
      <c r="O299" s="1"/>
      <c r="P299" s="1"/>
      <c r="Q299" s="1"/>
      <c r="R299" s="1"/>
      <c r="S299" s="1"/>
      <c r="T299" s="1"/>
      <c r="U299" s="1"/>
    </row>
    <row r="300" spans="1:21" ht="12.75">
      <c r="A300" s="1"/>
      <c r="B300" s="1"/>
      <c r="C300" s="1"/>
      <c r="D300" s="1"/>
      <c r="E300" s="1"/>
      <c r="F300" s="1"/>
      <c r="G300" s="1"/>
      <c r="H300" s="1"/>
      <c r="I300" s="1"/>
      <c r="J300" s="1"/>
      <c r="K300" s="1"/>
      <c r="L300" s="1"/>
      <c r="M300" s="1"/>
      <c r="N300" s="1"/>
      <c r="O300" s="1"/>
      <c r="P300" s="1"/>
      <c r="Q300" s="1"/>
      <c r="R300" s="1"/>
      <c r="S300" s="1"/>
      <c r="T300" s="1"/>
      <c r="U300" s="1"/>
    </row>
    <row r="301" spans="1:21" ht="12.75">
      <c r="A301" s="1"/>
      <c r="B301" s="1"/>
      <c r="C301" s="1"/>
      <c r="D301" s="1"/>
      <c r="E301" s="1"/>
      <c r="F301" s="1"/>
      <c r="G301" s="1"/>
      <c r="H301" s="1"/>
      <c r="I301" s="1"/>
      <c r="J301" s="1"/>
      <c r="K301" s="1"/>
      <c r="L301" s="1"/>
      <c r="M301" s="1"/>
      <c r="N301" s="1"/>
      <c r="O301" s="1"/>
      <c r="P301" s="1"/>
      <c r="Q301" s="1"/>
      <c r="R301" s="1"/>
      <c r="S301" s="1"/>
      <c r="T301" s="1"/>
      <c r="U301" s="1"/>
    </row>
    <row r="302" spans="1:21" ht="12.75">
      <c r="A302" s="1"/>
      <c r="B302" s="1"/>
      <c r="C302" s="1"/>
      <c r="D302" s="1"/>
      <c r="E302" s="1"/>
      <c r="F302" s="1"/>
      <c r="G302" s="1"/>
      <c r="H302" s="1"/>
      <c r="I302" s="1"/>
      <c r="J302" s="1"/>
      <c r="K302" s="1"/>
      <c r="L302" s="1"/>
      <c r="M302" s="1"/>
      <c r="N302" s="1"/>
      <c r="O302" s="1"/>
      <c r="P302" s="1"/>
      <c r="Q302" s="1"/>
      <c r="R302" s="1"/>
      <c r="S302" s="1"/>
      <c r="T302" s="1"/>
      <c r="U302" s="1"/>
    </row>
    <row r="303" spans="1:21" ht="12.75">
      <c r="A303" s="1"/>
      <c r="B303" s="1"/>
      <c r="C303" s="1"/>
      <c r="D303" s="1"/>
      <c r="E303" s="1"/>
      <c r="F303" s="1"/>
      <c r="G303" s="1"/>
      <c r="H303" s="1"/>
      <c r="I303" s="1"/>
      <c r="J303" s="1"/>
      <c r="K303" s="1"/>
      <c r="L303" s="1"/>
      <c r="M303" s="1"/>
      <c r="N303" s="1"/>
      <c r="O303" s="1"/>
      <c r="P303" s="1"/>
      <c r="Q303" s="1"/>
      <c r="R303" s="1"/>
      <c r="S303" s="1"/>
      <c r="T303" s="1"/>
      <c r="U303" s="1"/>
    </row>
    <row r="304" spans="1:21" ht="12.75">
      <c r="A304" s="1"/>
      <c r="B304" s="1"/>
      <c r="C304" s="1"/>
      <c r="D304" s="1"/>
      <c r="E304" s="1"/>
      <c r="F304" s="1"/>
      <c r="G304" s="1"/>
      <c r="H304" s="1"/>
      <c r="I304" s="1"/>
      <c r="J304" s="1"/>
      <c r="K304" s="1"/>
      <c r="L304" s="1"/>
      <c r="M304" s="1"/>
      <c r="N304" s="1"/>
      <c r="O304" s="1"/>
      <c r="P304" s="1"/>
      <c r="Q304" s="1"/>
      <c r="R304" s="1"/>
      <c r="S304" s="1"/>
      <c r="T304" s="1"/>
      <c r="U304" s="1"/>
    </row>
    <row r="305" spans="1:21" ht="12.75">
      <c r="A305" s="1"/>
      <c r="B305" s="1"/>
      <c r="C305" s="1"/>
      <c r="D305" s="1"/>
      <c r="E305" s="1"/>
      <c r="F305" s="1"/>
      <c r="G305" s="1"/>
      <c r="H305" s="1"/>
      <c r="I305" s="1"/>
      <c r="J305" s="1"/>
      <c r="K305" s="1"/>
      <c r="L305" s="1"/>
      <c r="M305" s="1"/>
      <c r="N305" s="1"/>
      <c r="O305" s="1"/>
      <c r="P305" s="1"/>
      <c r="Q305" s="1"/>
      <c r="R305" s="1"/>
      <c r="S305" s="1"/>
      <c r="T305" s="1"/>
      <c r="U305" s="1"/>
    </row>
    <row r="306" spans="1:21" ht="12.75">
      <c r="A306" s="1"/>
      <c r="B306" s="1"/>
      <c r="C306" s="1"/>
      <c r="D306" s="1"/>
      <c r="E306" s="1"/>
      <c r="F306" s="1"/>
      <c r="G306" s="1"/>
      <c r="H306" s="1"/>
      <c r="I306" s="1"/>
      <c r="J306" s="1"/>
      <c r="K306" s="1"/>
      <c r="L306" s="1"/>
      <c r="M306" s="1"/>
      <c r="N306" s="1"/>
      <c r="O306" s="1"/>
      <c r="P306" s="1"/>
      <c r="Q306" s="1"/>
      <c r="R306" s="1"/>
      <c r="S306" s="1"/>
      <c r="T306" s="1"/>
      <c r="U306" s="1"/>
    </row>
    <row r="307" spans="1:21" ht="12.75">
      <c r="A307" s="1"/>
      <c r="B307" s="1"/>
      <c r="C307" s="1"/>
      <c r="D307" s="1"/>
      <c r="E307" s="1"/>
      <c r="F307" s="1"/>
      <c r="G307" s="1"/>
      <c r="H307" s="1"/>
      <c r="I307" s="1"/>
      <c r="J307" s="1"/>
      <c r="K307" s="1"/>
      <c r="L307" s="1"/>
      <c r="M307" s="1"/>
      <c r="N307" s="1"/>
      <c r="O307" s="1"/>
      <c r="P307" s="1"/>
      <c r="Q307" s="1"/>
      <c r="R307" s="1"/>
      <c r="S307" s="1"/>
      <c r="T307" s="1"/>
      <c r="U307" s="1"/>
    </row>
    <row r="308" spans="1:21" ht="12.75">
      <c r="A308" s="1"/>
      <c r="B308" s="1"/>
      <c r="C308" s="1"/>
      <c r="D308" s="1"/>
      <c r="E308" s="1"/>
      <c r="F308" s="1"/>
      <c r="G308" s="1"/>
      <c r="H308" s="1"/>
      <c r="I308" s="1"/>
      <c r="J308" s="1"/>
      <c r="K308" s="1"/>
      <c r="L308" s="1"/>
      <c r="M308" s="1"/>
      <c r="N308" s="1"/>
      <c r="O308" s="1"/>
      <c r="P308" s="1"/>
      <c r="Q308" s="1"/>
      <c r="R308" s="1"/>
      <c r="S308" s="1"/>
      <c r="T308" s="1"/>
      <c r="U308" s="1"/>
    </row>
    <row r="309" spans="1:21" ht="12.75">
      <c r="A309" s="1"/>
      <c r="B309" s="1"/>
      <c r="C309" s="1"/>
      <c r="D309" s="1"/>
      <c r="E309" s="1"/>
      <c r="F309" s="1"/>
      <c r="G309" s="1"/>
      <c r="H309" s="1"/>
      <c r="I309" s="1"/>
      <c r="J309" s="1"/>
      <c r="K309" s="1"/>
      <c r="L309" s="1"/>
      <c r="M309" s="1"/>
      <c r="N309" s="1"/>
      <c r="O309" s="1"/>
      <c r="P309" s="1"/>
      <c r="Q309" s="1"/>
      <c r="R309" s="1"/>
      <c r="S309" s="1"/>
      <c r="T309" s="1"/>
      <c r="U309" s="1"/>
    </row>
    <row r="310" spans="1:21" ht="12.75">
      <c r="A310" s="1"/>
      <c r="B310" s="1"/>
      <c r="C310" s="1"/>
      <c r="D310" s="1"/>
      <c r="E310" s="1"/>
      <c r="F310" s="1"/>
      <c r="G310" s="1"/>
      <c r="H310" s="1"/>
      <c r="I310" s="1"/>
      <c r="J310" s="1"/>
      <c r="K310" s="1"/>
      <c r="L310" s="1"/>
      <c r="M310" s="1"/>
      <c r="N310" s="1"/>
      <c r="O310" s="1"/>
      <c r="P310" s="1"/>
      <c r="Q310" s="1"/>
      <c r="R310" s="1"/>
      <c r="S310" s="1"/>
      <c r="T310" s="1"/>
      <c r="U310" s="1"/>
    </row>
    <row r="311" spans="1:21" ht="12.75">
      <c r="A311" s="1"/>
      <c r="B311" s="1"/>
      <c r="C311" s="1"/>
      <c r="D311" s="1"/>
      <c r="E311" s="1"/>
      <c r="F311" s="1"/>
      <c r="G311" s="1"/>
      <c r="H311" s="1"/>
      <c r="I311" s="1"/>
      <c r="J311" s="1"/>
      <c r="K311" s="1"/>
      <c r="L311" s="1"/>
      <c r="M311" s="1"/>
      <c r="N311" s="1"/>
      <c r="O311" s="1"/>
      <c r="P311" s="1"/>
      <c r="Q311" s="1"/>
      <c r="R311" s="1"/>
      <c r="S311" s="1"/>
      <c r="T311" s="1"/>
      <c r="U311" s="1"/>
    </row>
    <row r="312" spans="1:21" ht="12.75">
      <c r="A312" s="1"/>
      <c r="B312" s="1"/>
      <c r="C312" s="1"/>
      <c r="D312" s="1"/>
      <c r="E312" s="1"/>
      <c r="F312" s="1"/>
      <c r="G312" s="1"/>
      <c r="H312" s="1"/>
      <c r="I312" s="1"/>
      <c r="J312" s="1"/>
      <c r="K312" s="1"/>
      <c r="L312" s="1"/>
      <c r="M312" s="1"/>
      <c r="N312" s="1"/>
      <c r="O312" s="1"/>
      <c r="P312" s="1"/>
      <c r="Q312" s="1"/>
      <c r="R312" s="1"/>
      <c r="S312" s="1"/>
      <c r="T312" s="1"/>
      <c r="U312" s="1"/>
    </row>
    <row r="313" spans="1:21" ht="12.75">
      <c r="A313" s="1"/>
      <c r="B313" s="1"/>
      <c r="C313" s="1"/>
      <c r="D313" s="1"/>
      <c r="E313" s="1"/>
      <c r="F313" s="1"/>
      <c r="G313" s="1"/>
      <c r="H313" s="1"/>
      <c r="I313" s="1"/>
      <c r="J313" s="1"/>
      <c r="K313" s="1"/>
      <c r="L313" s="1"/>
      <c r="M313" s="1"/>
      <c r="N313" s="1"/>
      <c r="O313" s="1"/>
      <c r="P313" s="1"/>
      <c r="Q313" s="1"/>
      <c r="R313" s="1"/>
      <c r="S313" s="1"/>
      <c r="T313" s="1"/>
      <c r="U313" s="1"/>
    </row>
    <row r="314" spans="1:21" ht="12.75">
      <c r="A314" s="1"/>
      <c r="B314" s="1"/>
      <c r="C314" s="1"/>
      <c r="D314" s="1"/>
      <c r="E314" s="1"/>
      <c r="F314" s="1"/>
      <c r="G314" s="1"/>
      <c r="H314" s="1"/>
      <c r="I314" s="1"/>
      <c r="J314" s="1"/>
      <c r="K314" s="1"/>
      <c r="L314" s="1"/>
      <c r="M314" s="1"/>
      <c r="N314" s="1"/>
      <c r="O314" s="1"/>
      <c r="P314" s="1"/>
      <c r="Q314" s="1"/>
      <c r="R314" s="1"/>
      <c r="S314" s="1"/>
      <c r="T314" s="1"/>
      <c r="U314" s="1"/>
    </row>
    <row r="315" spans="1:21" ht="12.75">
      <c r="A315" s="1"/>
      <c r="B315" s="1"/>
      <c r="C315" s="1"/>
      <c r="D315" s="1"/>
      <c r="E315" s="1"/>
      <c r="F315" s="1"/>
      <c r="G315" s="1"/>
      <c r="H315" s="1"/>
      <c r="I315" s="1"/>
      <c r="J315" s="1"/>
      <c r="K315" s="1"/>
      <c r="L315" s="1"/>
      <c r="M315" s="1"/>
      <c r="N315" s="1"/>
      <c r="O315" s="1"/>
      <c r="P315" s="1"/>
      <c r="Q315" s="1"/>
      <c r="R315" s="1"/>
      <c r="S315" s="1"/>
      <c r="T315" s="1"/>
      <c r="U315" s="1"/>
    </row>
    <row r="316" spans="1:21" ht="12.75">
      <c r="A316" s="1"/>
      <c r="B316" s="1"/>
      <c r="C316" s="1"/>
      <c r="D316" s="1"/>
      <c r="E316" s="1"/>
      <c r="F316" s="1"/>
      <c r="G316" s="1"/>
      <c r="H316" s="1"/>
      <c r="I316" s="1"/>
      <c r="J316" s="1"/>
      <c r="K316" s="1"/>
      <c r="L316" s="1"/>
      <c r="M316" s="1"/>
      <c r="N316" s="1"/>
      <c r="O316" s="1"/>
      <c r="P316" s="1"/>
      <c r="Q316" s="1"/>
      <c r="R316" s="1"/>
      <c r="S316" s="1"/>
      <c r="T316" s="1"/>
      <c r="U316" s="1"/>
    </row>
    <row r="317" spans="1:21" ht="12.75">
      <c r="A317" s="1"/>
      <c r="B317" s="1"/>
      <c r="C317" s="1"/>
      <c r="D317" s="1"/>
      <c r="E317" s="1"/>
      <c r="F317" s="1"/>
      <c r="G317" s="1"/>
      <c r="H317" s="1"/>
      <c r="I317" s="1"/>
      <c r="J317" s="1"/>
      <c r="K317" s="1"/>
      <c r="L317" s="1"/>
      <c r="M317" s="1"/>
      <c r="N317" s="1"/>
      <c r="O317" s="1"/>
      <c r="P317" s="1"/>
      <c r="Q317" s="1"/>
      <c r="R317" s="1"/>
      <c r="S317" s="1"/>
      <c r="T317" s="1"/>
      <c r="U317" s="1"/>
    </row>
    <row r="318" spans="1:21" ht="12.75">
      <c r="A318" s="1"/>
      <c r="B318" s="1"/>
      <c r="C318" s="1"/>
      <c r="D318" s="1"/>
      <c r="E318" s="1"/>
      <c r="F318" s="1"/>
      <c r="G318" s="1"/>
      <c r="H318" s="1"/>
      <c r="I318" s="1"/>
      <c r="J318" s="1"/>
      <c r="K318" s="1"/>
      <c r="L318" s="1"/>
      <c r="M318" s="1"/>
      <c r="N318" s="1"/>
      <c r="O318" s="1"/>
      <c r="P318" s="1"/>
      <c r="Q318" s="1"/>
      <c r="R318" s="1"/>
      <c r="S318" s="1"/>
      <c r="T318" s="1"/>
      <c r="U318" s="1"/>
    </row>
    <row r="319" spans="1:21" ht="12.75">
      <c r="A319" s="1"/>
      <c r="B319" s="1"/>
      <c r="C319" s="1"/>
      <c r="D319" s="1"/>
      <c r="E319" s="1"/>
      <c r="F319" s="1"/>
      <c r="G319" s="1"/>
      <c r="H319" s="1"/>
      <c r="I319" s="1"/>
      <c r="J319" s="1"/>
      <c r="K319" s="1"/>
      <c r="L319" s="1"/>
      <c r="M319" s="1"/>
      <c r="N319" s="1"/>
      <c r="O319" s="1"/>
      <c r="P319" s="1"/>
      <c r="Q319" s="1"/>
      <c r="R319" s="1"/>
      <c r="S319" s="1"/>
      <c r="T319" s="1"/>
      <c r="U319" s="1"/>
    </row>
    <row r="320" spans="1:21" ht="12.75">
      <c r="A320" s="1"/>
      <c r="B320" s="1"/>
      <c r="C320" s="1"/>
      <c r="D320" s="1"/>
      <c r="E320" s="1"/>
      <c r="F320" s="1"/>
      <c r="G320" s="1"/>
      <c r="H320" s="1"/>
      <c r="I320" s="1"/>
      <c r="J320" s="1"/>
      <c r="K320" s="1"/>
      <c r="L320" s="1"/>
      <c r="M320" s="1"/>
      <c r="N320" s="1"/>
      <c r="O320" s="1"/>
      <c r="P320" s="1"/>
      <c r="Q320" s="1"/>
      <c r="R320" s="1"/>
      <c r="S320" s="1"/>
      <c r="T320" s="1"/>
      <c r="U320" s="1"/>
    </row>
    <row r="321" spans="1:21" ht="12.75">
      <c r="A321" s="1"/>
      <c r="B321" s="1"/>
      <c r="C321" s="1"/>
      <c r="D321" s="1"/>
      <c r="E321" s="1"/>
      <c r="F321" s="1"/>
      <c r="G321" s="1"/>
      <c r="H321" s="1"/>
      <c r="I321" s="1"/>
      <c r="J321" s="1"/>
      <c r="K321" s="1"/>
      <c r="L321" s="1"/>
      <c r="M321" s="1"/>
      <c r="N321" s="1"/>
      <c r="O321" s="1"/>
      <c r="P321" s="1"/>
      <c r="Q321" s="1"/>
      <c r="R321" s="1"/>
      <c r="S321" s="1"/>
      <c r="T321" s="1"/>
      <c r="U321" s="1"/>
    </row>
    <row r="322" spans="1:21" ht="12.75">
      <c r="A322" s="1"/>
      <c r="B322" s="1"/>
      <c r="C322" s="1"/>
      <c r="D322" s="1"/>
      <c r="E322" s="1"/>
      <c r="F322" s="1"/>
      <c r="G322" s="1"/>
      <c r="H322" s="1"/>
      <c r="I322" s="1"/>
      <c r="J322" s="1"/>
      <c r="K322" s="1"/>
      <c r="L322" s="1"/>
      <c r="M322" s="1"/>
      <c r="N322" s="1"/>
      <c r="O322" s="1"/>
      <c r="P322" s="1"/>
      <c r="Q322" s="1"/>
      <c r="R322" s="1"/>
      <c r="S322" s="1"/>
      <c r="T322" s="1"/>
      <c r="U322" s="1"/>
    </row>
    <row r="323" spans="1:21" ht="12.75">
      <c r="A323" s="1"/>
      <c r="B323" s="1"/>
      <c r="C323" s="1"/>
      <c r="D323" s="1"/>
      <c r="E323" s="1"/>
      <c r="F323" s="1"/>
      <c r="G323" s="1"/>
      <c r="H323" s="1"/>
      <c r="I323" s="1"/>
      <c r="J323" s="1"/>
      <c r="K323" s="1"/>
      <c r="L323" s="1"/>
      <c r="M323" s="1"/>
      <c r="N323" s="1"/>
      <c r="O323" s="1"/>
      <c r="P323" s="1"/>
      <c r="Q323" s="1"/>
      <c r="R323" s="1"/>
      <c r="S323" s="1"/>
      <c r="T323" s="1"/>
      <c r="U323" s="1"/>
    </row>
    <row r="324" spans="1:21" ht="12.75">
      <c r="A324" s="1"/>
      <c r="B324" s="1"/>
      <c r="C324" s="1"/>
      <c r="D324" s="1"/>
      <c r="E324" s="1"/>
      <c r="F324" s="1"/>
      <c r="G324" s="1"/>
      <c r="H324" s="1"/>
      <c r="I324" s="1"/>
      <c r="J324" s="1"/>
      <c r="K324" s="1"/>
      <c r="L324" s="1"/>
      <c r="M324" s="1"/>
      <c r="N324" s="1"/>
      <c r="O324" s="1"/>
      <c r="P324" s="1"/>
      <c r="Q324" s="1"/>
      <c r="R324" s="1"/>
      <c r="S324" s="1"/>
      <c r="T324" s="1"/>
      <c r="U324" s="1"/>
    </row>
    <row r="325" spans="1:21" ht="12.75">
      <c r="A325" s="1"/>
      <c r="B325" s="1"/>
      <c r="C325" s="1"/>
      <c r="D325" s="1"/>
      <c r="E325" s="1"/>
      <c r="F325" s="1"/>
      <c r="G325" s="1"/>
      <c r="H325" s="1"/>
      <c r="I325" s="1"/>
      <c r="J325" s="1"/>
      <c r="K325" s="1"/>
      <c r="L325" s="1"/>
      <c r="M325" s="1"/>
      <c r="N325" s="1"/>
      <c r="O325" s="1"/>
      <c r="P325" s="1"/>
      <c r="Q325" s="1"/>
      <c r="R325" s="1"/>
      <c r="S325" s="1"/>
      <c r="T325" s="1"/>
      <c r="U325" s="1"/>
    </row>
    <row r="326" spans="1:21" ht="12.75">
      <c r="A326" s="1"/>
      <c r="B326" s="1"/>
      <c r="C326" s="1"/>
      <c r="D326" s="1"/>
      <c r="E326" s="1"/>
      <c r="F326" s="1"/>
      <c r="G326" s="1"/>
      <c r="H326" s="1"/>
      <c r="I326" s="1"/>
      <c r="J326" s="1"/>
      <c r="K326" s="1"/>
      <c r="L326" s="1"/>
      <c r="M326" s="1"/>
      <c r="N326" s="1"/>
      <c r="O326" s="1"/>
      <c r="P326" s="1"/>
      <c r="Q326" s="1"/>
      <c r="R326" s="1"/>
      <c r="S326" s="1"/>
      <c r="T326" s="1"/>
      <c r="U326" s="1"/>
    </row>
    <row r="327" spans="1:21" ht="12.75">
      <c r="A327" s="1"/>
      <c r="B327" s="1"/>
      <c r="C327" s="1"/>
      <c r="D327" s="1"/>
      <c r="E327" s="1"/>
      <c r="F327" s="1"/>
      <c r="G327" s="1"/>
      <c r="H327" s="1"/>
      <c r="I327" s="1"/>
      <c r="J327" s="1"/>
      <c r="K327" s="1"/>
      <c r="L327" s="1"/>
      <c r="M327" s="1"/>
      <c r="N327" s="1"/>
      <c r="O327" s="1"/>
      <c r="P327" s="1"/>
      <c r="Q327" s="1"/>
      <c r="R327" s="1"/>
      <c r="S327" s="1"/>
      <c r="T327" s="1"/>
      <c r="U327" s="1"/>
    </row>
    <row r="328" spans="1:21" ht="12.75">
      <c r="A328" s="1"/>
      <c r="B328" s="1"/>
      <c r="C328" s="1"/>
      <c r="D328" s="1"/>
      <c r="E328" s="1"/>
      <c r="F328" s="1"/>
      <c r="G328" s="1"/>
      <c r="H328" s="1"/>
      <c r="I328" s="1"/>
      <c r="J328" s="1"/>
      <c r="K328" s="1"/>
      <c r="L328" s="1"/>
      <c r="M328" s="1"/>
      <c r="N328" s="1"/>
      <c r="O328" s="1"/>
      <c r="P328" s="1"/>
      <c r="Q328" s="1"/>
      <c r="R328" s="1"/>
      <c r="S328" s="1"/>
      <c r="T328" s="1"/>
      <c r="U328" s="1"/>
    </row>
    <row r="329" spans="1:21" ht="12.75">
      <c r="A329" s="1"/>
      <c r="B329" s="1"/>
      <c r="C329" s="1"/>
      <c r="D329" s="1"/>
      <c r="E329" s="1"/>
      <c r="F329" s="1"/>
      <c r="G329" s="1"/>
      <c r="H329" s="1"/>
      <c r="I329" s="1"/>
      <c r="J329" s="1"/>
      <c r="K329" s="1"/>
      <c r="L329" s="1"/>
      <c r="M329" s="1"/>
      <c r="N329" s="1"/>
      <c r="O329" s="1"/>
      <c r="P329" s="1"/>
      <c r="Q329" s="1"/>
      <c r="R329" s="1"/>
      <c r="S329" s="1"/>
      <c r="T329" s="1"/>
      <c r="U329" s="1"/>
    </row>
    <row r="330" spans="1:21" ht="12.75">
      <c r="A330" s="1"/>
      <c r="B330" s="1"/>
      <c r="C330" s="1"/>
      <c r="D330" s="1"/>
      <c r="E330" s="1"/>
      <c r="F330" s="1"/>
      <c r="G330" s="1"/>
      <c r="H330" s="1"/>
      <c r="I330" s="1"/>
      <c r="J330" s="1"/>
      <c r="K330" s="1"/>
      <c r="L330" s="1"/>
      <c r="M330" s="1"/>
      <c r="N330" s="1"/>
      <c r="O330" s="1"/>
      <c r="P330" s="1"/>
      <c r="Q330" s="1"/>
      <c r="R330" s="1"/>
      <c r="S330" s="1"/>
      <c r="T330" s="1"/>
      <c r="U330" s="1"/>
    </row>
    <row r="331" spans="1:21" ht="12.75">
      <c r="A331" s="1"/>
      <c r="B331" s="1"/>
      <c r="C331" s="1"/>
      <c r="D331" s="1"/>
      <c r="E331" s="1"/>
      <c r="F331" s="1"/>
      <c r="G331" s="1"/>
      <c r="H331" s="1"/>
      <c r="I331" s="1"/>
      <c r="J331" s="1"/>
      <c r="K331" s="1"/>
      <c r="L331" s="1"/>
      <c r="M331" s="1"/>
      <c r="N331" s="1"/>
      <c r="O331" s="1"/>
      <c r="P331" s="1"/>
      <c r="Q331" s="1"/>
      <c r="R331" s="1"/>
      <c r="S331" s="1"/>
      <c r="T331" s="1"/>
      <c r="U331" s="1"/>
    </row>
    <row r="332" spans="1:21" ht="12.75">
      <c r="A332" s="1"/>
      <c r="B332" s="1"/>
      <c r="C332" s="1"/>
      <c r="D332" s="1"/>
      <c r="E332" s="1"/>
      <c r="F332" s="1"/>
      <c r="G332" s="1"/>
      <c r="H332" s="1"/>
      <c r="I332" s="1"/>
      <c r="J332" s="1"/>
      <c r="K332" s="1"/>
      <c r="L332" s="1"/>
      <c r="M332" s="1"/>
      <c r="N332" s="1"/>
      <c r="O332" s="1"/>
      <c r="P332" s="1"/>
      <c r="Q332" s="1"/>
      <c r="R332" s="1"/>
      <c r="S332" s="1"/>
      <c r="T332" s="1"/>
      <c r="U332" s="1"/>
    </row>
    <row r="333" spans="1:21" ht="12.75">
      <c r="A333" s="1"/>
      <c r="B333" s="1"/>
      <c r="C333" s="1"/>
      <c r="D333" s="1"/>
      <c r="E333" s="1"/>
      <c r="F333" s="1"/>
      <c r="G333" s="1"/>
      <c r="H333" s="1"/>
      <c r="I333" s="1"/>
      <c r="J333" s="1"/>
      <c r="K333" s="1"/>
      <c r="L333" s="1"/>
      <c r="M333" s="1"/>
      <c r="N333" s="1"/>
      <c r="O333" s="1"/>
      <c r="P333" s="1"/>
      <c r="Q333" s="1"/>
      <c r="R333" s="1"/>
      <c r="S333" s="1"/>
      <c r="T333" s="1"/>
      <c r="U333" s="1"/>
    </row>
    <row r="334" spans="1:21" ht="12.75">
      <c r="A334" s="1"/>
      <c r="B334" s="1"/>
      <c r="C334" s="1"/>
      <c r="D334" s="1"/>
      <c r="E334" s="1"/>
      <c r="F334" s="1"/>
      <c r="G334" s="1"/>
      <c r="H334" s="1"/>
      <c r="I334" s="1"/>
      <c r="J334" s="1"/>
      <c r="K334" s="1"/>
      <c r="L334" s="1"/>
      <c r="M334" s="1"/>
      <c r="N334" s="1"/>
      <c r="O334" s="1"/>
      <c r="P334" s="1"/>
      <c r="Q334" s="1"/>
      <c r="R334" s="1"/>
      <c r="S334" s="1"/>
      <c r="T334" s="1"/>
      <c r="U334" s="1"/>
    </row>
    <row r="335" spans="1:21" ht="12.75">
      <c r="A335" s="1"/>
      <c r="B335" s="1"/>
      <c r="C335" s="1"/>
      <c r="D335" s="1"/>
      <c r="E335" s="1"/>
      <c r="F335" s="1"/>
      <c r="G335" s="1"/>
      <c r="H335" s="1"/>
      <c r="I335" s="1"/>
      <c r="J335" s="1"/>
      <c r="K335" s="1"/>
      <c r="L335" s="1"/>
      <c r="M335" s="1"/>
      <c r="N335" s="1"/>
      <c r="O335" s="1"/>
      <c r="P335" s="1"/>
      <c r="Q335" s="1"/>
      <c r="R335" s="1"/>
      <c r="S335" s="1"/>
      <c r="T335" s="1"/>
      <c r="U335" s="1"/>
    </row>
    <row r="336" spans="1:21" ht="12.75">
      <c r="A336" s="1"/>
      <c r="B336" s="1"/>
      <c r="C336" s="1"/>
      <c r="D336" s="1"/>
      <c r="E336" s="1"/>
      <c r="F336" s="1"/>
      <c r="G336" s="1"/>
      <c r="H336" s="1"/>
      <c r="I336" s="1"/>
      <c r="J336" s="1"/>
      <c r="K336" s="1"/>
      <c r="L336" s="1"/>
      <c r="M336" s="1"/>
      <c r="N336" s="1"/>
      <c r="O336" s="1"/>
      <c r="P336" s="1"/>
      <c r="Q336" s="1"/>
      <c r="R336" s="1"/>
      <c r="S336" s="1"/>
      <c r="T336" s="1"/>
      <c r="U336" s="1"/>
    </row>
    <row r="337" spans="1:21" ht="12.75">
      <c r="A337" s="1"/>
      <c r="B337" s="1"/>
      <c r="C337" s="1"/>
      <c r="D337" s="1"/>
      <c r="E337" s="1"/>
      <c r="F337" s="1"/>
      <c r="G337" s="1"/>
      <c r="H337" s="1"/>
      <c r="I337" s="1"/>
      <c r="J337" s="1"/>
      <c r="K337" s="1"/>
      <c r="L337" s="1"/>
      <c r="M337" s="1"/>
      <c r="N337" s="1"/>
      <c r="O337" s="1"/>
      <c r="P337" s="1"/>
      <c r="Q337" s="1"/>
      <c r="R337" s="1"/>
      <c r="S337" s="1"/>
      <c r="T337" s="1"/>
      <c r="U337" s="1"/>
    </row>
    <row r="338" spans="1:21" ht="12.75">
      <c r="A338" s="1"/>
      <c r="B338" s="1"/>
      <c r="C338" s="1"/>
      <c r="D338" s="1"/>
      <c r="E338" s="1"/>
      <c r="F338" s="1"/>
      <c r="G338" s="1"/>
      <c r="H338" s="1"/>
      <c r="I338" s="1"/>
      <c r="J338" s="1"/>
      <c r="K338" s="1"/>
      <c r="L338" s="1"/>
      <c r="M338" s="1"/>
      <c r="N338" s="1"/>
      <c r="O338" s="1"/>
      <c r="P338" s="1"/>
      <c r="Q338" s="1"/>
      <c r="R338" s="1"/>
      <c r="S338" s="1"/>
      <c r="T338" s="1"/>
      <c r="U338" s="1"/>
    </row>
    <row r="339" spans="1:21" ht="12.75">
      <c r="A339" s="1"/>
      <c r="B339" s="1"/>
      <c r="C339" s="1"/>
      <c r="D339" s="1"/>
      <c r="E339" s="1"/>
      <c r="F339" s="1"/>
      <c r="G339" s="1"/>
      <c r="H339" s="1"/>
      <c r="I339" s="1"/>
      <c r="J339" s="1"/>
      <c r="K339" s="1"/>
      <c r="L339" s="1"/>
      <c r="M339" s="1"/>
      <c r="N339" s="1"/>
      <c r="O339" s="1"/>
      <c r="P339" s="1"/>
      <c r="Q339" s="1"/>
      <c r="R339" s="1"/>
      <c r="S339" s="1"/>
      <c r="T339" s="1"/>
      <c r="U339" s="1"/>
    </row>
    <row r="340" spans="1:21" ht="12.75">
      <c r="A340" s="1"/>
      <c r="B340" s="1"/>
      <c r="C340" s="1"/>
      <c r="D340" s="1"/>
      <c r="E340" s="1"/>
      <c r="F340" s="1"/>
      <c r="G340" s="1"/>
      <c r="H340" s="1"/>
      <c r="I340" s="1"/>
      <c r="J340" s="1"/>
      <c r="K340" s="1"/>
      <c r="L340" s="1"/>
      <c r="M340" s="1"/>
      <c r="N340" s="1"/>
      <c r="O340" s="1"/>
      <c r="P340" s="1"/>
      <c r="Q340" s="1"/>
      <c r="R340" s="1"/>
      <c r="S340" s="1"/>
      <c r="T340" s="1"/>
      <c r="U340" s="1"/>
    </row>
    <row r="341" spans="1:21" ht="12.75">
      <c r="A341" s="1"/>
      <c r="B341" s="1"/>
      <c r="C341" s="1"/>
      <c r="D341" s="1"/>
      <c r="E341" s="1"/>
      <c r="F341" s="1"/>
      <c r="G341" s="1"/>
      <c r="H341" s="1"/>
      <c r="I341" s="1"/>
      <c r="J341" s="1"/>
      <c r="K341" s="1"/>
      <c r="L341" s="1"/>
      <c r="M341" s="1"/>
      <c r="N341" s="1"/>
      <c r="O341" s="1"/>
      <c r="P341" s="1"/>
      <c r="Q341" s="1"/>
      <c r="R341" s="1"/>
      <c r="S341" s="1"/>
      <c r="T341" s="1"/>
      <c r="U341" s="1"/>
    </row>
    <row r="342" spans="1:21" ht="12.75">
      <c r="A342" s="1"/>
      <c r="B342" s="1"/>
      <c r="C342" s="1"/>
      <c r="D342" s="1"/>
      <c r="E342" s="1"/>
      <c r="F342" s="1"/>
      <c r="G342" s="1"/>
      <c r="H342" s="1"/>
      <c r="I342" s="1"/>
      <c r="J342" s="1"/>
      <c r="K342" s="1"/>
      <c r="L342" s="1"/>
      <c r="M342" s="1"/>
      <c r="N342" s="1"/>
      <c r="O342" s="1"/>
      <c r="P342" s="1"/>
      <c r="Q342" s="1"/>
      <c r="R342" s="1"/>
      <c r="S342" s="1"/>
      <c r="T342" s="1"/>
      <c r="U342" s="1"/>
    </row>
    <row r="343" spans="1:21" ht="12.75">
      <c r="A343" s="1"/>
      <c r="B343" s="1"/>
      <c r="C343" s="1"/>
      <c r="D343" s="1"/>
      <c r="E343" s="1"/>
      <c r="F343" s="1"/>
      <c r="G343" s="1"/>
      <c r="H343" s="1"/>
      <c r="I343" s="1"/>
      <c r="J343" s="1"/>
      <c r="K343" s="1"/>
      <c r="L343" s="1"/>
      <c r="M343" s="1"/>
      <c r="N343" s="1"/>
      <c r="O343" s="1"/>
      <c r="P343" s="1"/>
      <c r="Q343" s="1"/>
      <c r="R343" s="1"/>
      <c r="S343" s="1"/>
      <c r="T343" s="1"/>
      <c r="U343" s="1"/>
    </row>
  </sheetData>
  <sheetProtection sheet="1" scenarios="1"/>
  <mergeCells count="9">
    <mergeCell ref="C8:D8"/>
    <mergeCell ref="C13:E13"/>
    <mergeCell ref="A2:B2"/>
    <mergeCell ref="A3:B3"/>
    <mergeCell ref="F6:H6"/>
    <mergeCell ref="F2:H2"/>
    <mergeCell ref="F3:H3"/>
    <mergeCell ref="F4:H4"/>
    <mergeCell ref="F5:H5"/>
  </mergeCells>
  <hyperlinks>
    <hyperlink ref="C1" location="Forklaring1" display="Forklaring"/>
  </hyperlinks>
  <printOptions/>
  <pageMargins left="0.86" right="0.75" top="1.4" bottom="1.79" header="0.84" footer="0.83"/>
  <pageSetup fitToHeight="1" fitToWidth="1" horizontalDpi="300" verticalDpi="300" orientation="landscape" paperSize="9" scale="80" r:id="rId2"/>
  <headerFooter alignWithMargins="0">
    <oddHeader>&amp;LHovedstadens Sygehusfællesskab&amp;C&amp;F  -  &amp;A&amp;RJoint Commision</oddHeader>
  </headerFooter>
  <drawing r:id="rId1"/>
</worksheet>
</file>

<file path=xl/worksheets/sheet7.xml><?xml version="1.0" encoding="utf-8"?>
<worksheet xmlns="http://schemas.openxmlformats.org/spreadsheetml/2006/main" xmlns:r="http://schemas.openxmlformats.org/officeDocument/2006/relationships">
  <sheetPr codeName="Ark4">
    <pageSetUpPr fitToPage="1"/>
  </sheetPr>
  <dimension ref="A1:W343"/>
  <sheetViews>
    <sheetView workbookViewId="0" topLeftCell="A1">
      <selection activeCell="C15" sqref="C15"/>
    </sheetView>
  </sheetViews>
  <sheetFormatPr defaultColWidth="9.140625" defaultRowHeight="12.75"/>
  <cols>
    <col min="3" max="4" width="12.140625" style="0" customWidth="1"/>
    <col min="5" max="5" width="10.8515625" style="0" customWidth="1"/>
    <col min="6" max="6" width="12.7109375" style="0" customWidth="1"/>
    <col min="7" max="7" width="10.28125" style="0" customWidth="1"/>
    <col min="8" max="8" width="12.28125" style="0" bestFit="1" customWidth="1"/>
  </cols>
  <sheetData>
    <row r="1" spans="1:23" ht="15.75" thickBot="1">
      <c r="A1" s="1"/>
      <c r="B1" s="1"/>
      <c r="C1" s="84" t="s">
        <v>79</v>
      </c>
      <c r="D1" s="98" t="s">
        <v>162</v>
      </c>
      <c r="E1" s="1"/>
      <c r="F1" s="1"/>
      <c r="G1" s="1"/>
      <c r="H1" s="1"/>
      <c r="I1" s="1"/>
      <c r="J1" s="1"/>
      <c r="K1" s="1"/>
      <c r="L1" s="1"/>
      <c r="M1" s="1"/>
      <c r="N1" s="1"/>
      <c r="O1" s="1"/>
      <c r="P1" s="1"/>
      <c r="Q1" s="1"/>
      <c r="R1" s="1"/>
      <c r="S1" s="1"/>
      <c r="T1" s="1"/>
      <c r="U1" s="1"/>
      <c r="V1" s="1"/>
      <c r="W1" s="1"/>
    </row>
    <row r="2" spans="1:23" ht="12.75">
      <c r="A2" s="110" t="s">
        <v>43</v>
      </c>
      <c r="B2" s="111"/>
      <c r="C2" s="1"/>
      <c r="D2" s="1"/>
      <c r="E2" s="127" t="s">
        <v>21</v>
      </c>
      <c r="F2" s="128"/>
      <c r="G2" s="129"/>
      <c r="H2" s="1"/>
      <c r="I2" s="1"/>
      <c r="J2" s="1"/>
      <c r="K2" s="1"/>
      <c r="L2" s="1"/>
      <c r="M2" s="1"/>
      <c r="N2" s="1"/>
      <c r="O2" s="1"/>
      <c r="P2" s="1"/>
      <c r="Q2" s="1"/>
      <c r="R2" s="1"/>
      <c r="S2" s="1"/>
      <c r="T2" s="1"/>
      <c r="U2" s="1"/>
      <c r="V2" s="1"/>
      <c r="W2" s="1"/>
    </row>
    <row r="3" spans="1:23" ht="13.5" thickBot="1">
      <c r="A3" s="106" t="s">
        <v>44</v>
      </c>
      <c r="B3" s="108"/>
      <c r="C3" s="1"/>
      <c r="D3" s="1"/>
      <c r="E3" s="130" t="s">
        <v>18</v>
      </c>
      <c r="F3" s="131"/>
      <c r="G3" s="132"/>
      <c r="H3" s="1"/>
      <c r="I3" s="1"/>
      <c r="J3" s="1"/>
      <c r="K3" s="1"/>
      <c r="L3" s="1"/>
      <c r="M3" s="1"/>
      <c r="N3" s="1"/>
      <c r="O3" s="1"/>
      <c r="P3" s="1"/>
      <c r="Q3" s="1"/>
      <c r="R3" s="1"/>
      <c r="S3" s="1"/>
      <c r="T3" s="1"/>
      <c r="U3" s="1"/>
      <c r="V3" s="1"/>
      <c r="W3" s="1"/>
    </row>
    <row r="4" spans="1:23" ht="12.75">
      <c r="A4" s="1"/>
      <c r="B4" s="1"/>
      <c r="C4" s="1"/>
      <c r="D4" s="1"/>
      <c r="E4" s="130" t="s">
        <v>17</v>
      </c>
      <c r="F4" s="131"/>
      <c r="G4" s="132"/>
      <c r="H4" s="1"/>
      <c r="I4" s="1"/>
      <c r="J4" s="1"/>
      <c r="K4" s="1"/>
      <c r="L4" s="1"/>
      <c r="M4" s="1"/>
      <c r="N4" s="1"/>
      <c r="O4" s="1"/>
      <c r="P4" s="1"/>
      <c r="Q4" s="1"/>
      <c r="R4" s="1"/>
      <c r="S4" s="1"/>
      <c r="T4" s="1"/>
      <c r="U4" s="1"/>
      <c r="V4" s="1"/>
      <c r="W4" s="1"/>
    </row>
    <row r="5" spans="1:23" ht="12.75">
      <c r="A5" s="1"/>
      <c r="B5" s="1"/>
      <c r="C5" s="1"/>
      <c r="D5" s="1"/>
      <c r="E5" s="130" t="s">
        <v>19</v>
      </c>
      <c r="F5" s="131"/>
      <c r="G5" s="132"/>
      <c r="H5" s="1"/>
      <c r="I5" s="1"/>
      <c r="J5" s="1"/>
      <c r="K5" s="1"/>
      <c r="L5" s="1"/>
      <c r="M5" s="1"/>
      <c r="N5" s="1"/>
      <c r="O5" s="1"/>
      <c r="P5" s="1"/>
      <c r="Q5" s="1"/>
      <c r="R5" s="1"/>
      <c r="S5" s="1"/>
      <c r="T5" s="1"/>
      <c r="U5" s="1"/>
      <c r="V5" s="1"/>
      <c r="W5" s="1"/>
    </row>
    <row r="6" spans="1:23" ht="13.5" thickBot="1">
      <c r="A6" s="1"/>
      <c r="B6" s="1"/>
      <c r="C6" s="1"/>
      <c r="D6" s="1"/>
      <c r="E6" s="124" t="s">
        <v>20</v>
      </c>
      <c r="F6" s="125"/>
      <c r="G6" s="126"/>
      <c r="H6" s="1"/>
      <c r="I6" s="1"/>
      <c r="J6" s="1"/>
      <c r="K6" s="1"/>
      <c r="L6" s="1"/>
      <c r="M6" s="1"/>
      <c r="N6" s="1"/>
      <c r="O6" s="1"/>
      <c r="P6" s="1"/>
      <c r="Q6" s="1"/>
      <c r="R6" s="1"/>
      <c r="S6" s="1"/>
      <c r="T6" s="1"/>
      <c r="U6" s="1"/>
      <c r="V6" s="1"/>
      <c r="W6" s="1"/>
    </row>
    <row r="7" spans="1:23" ht="13.5" thickBot="1">
      <c r="A7" s="1"/>
      <c r="B7" s="1"/>
      <c r="C7" s="1"/>
      <c r="D7" s="1"/>
      <c r="E7" s="1"/>
      <c r="F7" s="1"/>
      <c r="G7" s="1"/>
      <c r="H7" s="1"/>
      <c r="I7" s="1"/>
      <c r="J7" s="1"/>
      <c r="K7" s="1"/>
      <c r="L7" s="1"/>
      <c r="M7" s="1"/>
      <c r="N7" s="1"/>
      <c r="O7" s="1"/>
      <c r="P7" s="1"/>
      <c r="Q7" s="1"/>
      <c r="R7" s="1"/>
      <c r="S7" s="1"/>
      <c r="T7" s="1"/>
      <c r="U7" s="1"/>
      <c r="V7" s="1"/>
      <c r="W7" s="1"/>
    </row>
    <row r="8" spans="1:23" ht="12.75">
      <c r="A8" s="1"/>
      <c r="B8" s="1"/>
      <c r="C8" s="133" t="s">
        <v>16</v>
      </c>
      <c r="D8" s="134"/>
      <c r="E8" s="1"/>
      <c r="F8" s="1"/>
      <c r="G8" s="1"/>
      <c r="H8" s="1"/>
      <c r="I8" s="1"/>
      <c r="J8" s="1"/>
      <c r="K8" s="1"/>
      <c r="L8" s="1"/>
      <c r="M8" s="1"/>
      <c r="N8" s="1"/>
      <c r="O8" s="1"/>
      <c r="P8" s="1"/>
      <c r="Q8" s="1"/>
      <c r="R8" s="1"/>
      <c r="S8" s="1"/>
      <c r="T8" s="1"/>
      <c r="U8" s="1"/>
      <c r="V8" s="1"/>
      <c r="W8" s="1"/>
    </row>
    <row r="9" spans="1:23" ht="12.75">
      <c r="A9" s="1"/>
      <c r="B9" s="1"/>
      <c r="C9" s="2" t="s">
        <v>13</v>
      </c>
      <c r="D9" s="3">
        <f>MIN(D15:D200)</f>
        <v>32</v>
      </c>
      <c r="E9" s="1"/>
      <c r="F9" s="1"/>
      <c r="G9" s="1"/>
      <c r="H9" s="1"/>
      <c r="I9" s="1"/>
      <c r="J9" s="1"/>
      <c r="K9" s="1"/>
      <c r="L9" s="1"/>
      <c r="M9" s="1"/>
      <c r="N9" s="1"/>
      <c r="O9" s="1"/>
      <c r="P9" s="1"/>
      <c r="Q9" s="1"/>
      <c r="R9" s="1"/>
      <c r="S9" s="1"/>
      <c r="T9" s="1"/>
      <c r="U9" s="1"/>
      <c r="V9" s="1"/>
      <c r="W9" s="1"/>
    </row>
    <row r="10" spans="1:23" ht="12.75">
      <c r="A10" s="1"/>
      <c r="B10" s="1"/>
      <c r="C10" s="2" t="s">
        <v>14</v>
      </c>
      <c r="D10" s="3">
        <f>MAX(D15:D200)</f>
        <v>67</v>
      </c>
      <c r="E10" s="1"/>
      <c r="F10" s="1"/>
      <c r="G10" s="1"/>
      <c r="H10" s="1"/>
      <c r="I10" s="1"/>
      <c r="J10" s="1"/>
      <c r="K10" s="1"/>
      <c r="L10" s="1"/>
      <c r="M10" s="1"/>
      <c r="N10" s="1"/>
      <c r="O10" s="1"/>
      <c r="P10" s="1"/>
      <c r="Q10" s="1"/>
      <c r="R10" s="1"/>
      <c r="S10" s="1"/>
      <c r="T10" s="1"/>
      <c r="U10" s="1"/>
      <c r="V10" s="1"/>
      <c r="W10" s="1"/>
    </row>
    <row r="11" spans="1:23" ht="13.5" thickBot="1">
      <c r="A11" s="1"/>
      <c r="B11" s="1"/>
      <c r="C11" s="4" t="s">
        <v>15</v>
      </c>
      <c r="D11" s="77">
        <f>SUM(F15:F200)</f>
        <v>0.8433521923620935</v>
      </c>
      <c r="E11" s="1"/>
      <c r="F11" s="1"/>
      <c r="G11" s="1"/>
      <c r="H11" s="1"/>
      <c r="I11" s="1"/>
      <c r="J11" s="1"/>
      <c r="K11" s="1"/>
      <c r="L11" s="1"/>
      <c r="M11" s="1"/>
      <c r="N11" s="1"/>
      <c r="O11" s="1"/>
      <c r="P11" s="1"/>
      <c r="Q11" s="1"/>
      <c r="R11" s="1"/>
      <c r="S11" s="1"/>
      <c r="T11" s="1"/>
      <c r="U11" s="1"/>
      <c r="V11" s="1"/>
      <c r="W11" s="1"/>
    </row>
    <row r="12" spans="1:23" ht="13.5" thickBot="1">
      <c r="A12" s="1"/>
      <c r="B12" s="7"/>
      <c r="C12" s="7"/>
      <c r="D12" s="7"/>
      <c r="E12" s="7"/>
      <c r="F12" s="22"/>
      <c r="G12" s="1"/>
      <c r="H12" s="1"/>
      <c r="I12" s="1"/>
      <c r="J12" s="1"/>
      <c r="K12" s="1"/>
      <c r="L12" s="1"/>
      <c r="M12" s="1"/>
      <c r="N12" s="1"/>
      <c r="O12" s="1"/>
      <c r="P12" s="1"/>
      <c r="Q12" s="1"/>
      <c r="R12" s="1"/>
      <c r="S12" s="1"/>
      <c r="T12" s="1"/>
      <c r="U12" s="1"/>
      <c r="V12" s="1"/>
      <c r="W12" s="1"/>
    </row>
    <row r="13" spans="1:23" ht="13.5" thickBot="1">
      <c r="A13" s="1"/>
      <c r="B13" s="32" t="s">
        <v>71</v>
      </c>
      <c r="C13" s="109" t="s">
        <v>74</v>
      </c>
      <c r="D13" s="109"/>
      <c r="E13" s="109"/>
      <c r="F13" s="4"/>
      <c r="G13" s="7"/>
      <c r="H13" s="7"/>
      <c r="I13" s="1"/>
      <c r="J13" s="1"/>
      <c r="K13" s="1"/>
      <c r="L13" s="1"/>
      <c r="M13" s="1"/>
      <c r="N13" s="1"/>
      <c r="O13" s="1"/>
      <c r="P13" s="1"/>
      <c r="Q13" s="1"/>
      <c r="R13" s="1"/>
      <c r="S13" s="1"/>
      <c r="T13" s="1"/>
      <c r="U13" s="1"/>
      <c r="V13" s="1"/>
      <c r="W13" s="1"/>
    </row>
    <row r="14" spans="1:23" ht="13.5" thickBot="1">
      <c r="A14" s="1"/>
      <c r="B14" s="74" t="s">
        <v>6</v>
      </c>
      <c r="C14" s="71" t="s">
        <v>10</v>
      </c>
      <c r="D14" s="75" t="s">
        <v>9</v>
      </c>
      <c r="E14" s="74" t="s">
        <v>22</v>
      </c>
      <c r="F14" s="9" t="str">
        <f>"Relativ "&amp;D14</f>
        <v>Relativ Værdi</v>
      </c>
      <c r="G14" s="9" t="s">
        <v>11</v>
      </c>
      <c r="H14" s="8" t="s">
        <v>12</v>
      </c>
      <c r="I14" s="1"/>
      <c r="J14" s="1"/>
      <c r="K14" s="1"/>
      <c r="L14" s="1"/>
      <c r="M14" s="1"/>
      <c r="N14" s="1"/>
      <c r="O14" s="1"/>
      <c r="P14" s="1"/>
      <c r="Q14" s="1"/>
      <c r="R14" s="1"/>
      <c r="S14" s="1"/>
      <c r="T14" s="1"/>
      <c r="U14" s="1"/>
      <c r="V14" s="1"/>
      <c r="W14" s="1"/>
    </row>
    <row r="15" spans="1:23" ht="12.75">
      <c r="A15" s="1"/>
      <c r="B15" s="3">
        <v>1</v>
      </c>
      <c r="C15" s="12" t="s">
        <v>24</v>
      </c>
      <c r="D15" s="12">
        <v>54</v>
      </c>
      <c r="E15" s="12">
        <v>101</v>
      </c>
      <c r="F15" s="14">
        <v>0.5346534653465347</v>
      </c>
      <c r="G15" s="14">
        <f>F15</f>
        <v>0.5346534653465347</v>
      </c>
      <c r="H15" s="11">
        <f>G15/$D$11</f>
        <v>0.6339622641509434</v>
      </c>
      <c r="I15" s="1"/>
      <c r="J15" s="1"/>
      <c r="K15" s="1"/>
      <c r="L15" s="1"/>
      <c r="M15" s="1"/>
      <c r="N15" s="1"/>
      <c r="O15" s="1"/>
      <c r="P15" s="1"/>
      <c r="Q15" s="1"/>
      <c r="R15" s="1"/>
      <c r="S15" s="1"/>
      <c r="T15" s="1"/>
      <c r="U15" s="1"/>
      <c r="V15" s="1"/>
      <c r="W15" s="1"/>
    </row>
    <row r="16" spans="1:23" ht="12.75">
      <c r="A16" s="1"/>
      <c r="B16" s="3">
        <v>2</v>
      </c>
      <c r="C16" s="12" t="s">
        <v>23</v>
      </c>
      <c r="D16" s="12">
        <v>67</v>
      </c>
      <c r="E16" s="12">
        <v>404</v>
      </c>
      <c r="F16" s="14">
        <v>0.16584158415841585</v>
      </c>
      <c r="G16" s="14">
        <f>F16+G15</f>
        <v>0.7004950495049506</v>
      </c>
      <c r="H16" s="11">
        <f>G16/$D$11</f>
        <v>0.8306079664570231</v>
      </c>
      <c r="I16" s="1"/>
      <c r="J16" s="1"/>
      <c r="K16" s="1"/>
      <c r="L16" s="1"/>
      <c r="M16" s="1"/>
      <c r="N16" s="1"/>
      <c r="O16" s="1"/>
      <c r="P16" s="1"/>
      <c r="Q16" s="1"/>
      <c r="R16" s="1"/>
      <c r="S16" s="1"/>
      <c r="T16" s="1"/>
      <c r="U16" s="1"/>
      <c r="V16" s="1"/>
      <c r="W16" s="1"/>
    </row>
    <row r="17" spans="1:23" ht="12.75">
      <c r="A17" s="1"/>
      <c r="B17" s="3">
        <v>3</v>
      </c>
      <c r="C17" s="12" t="s">
        <v>25</v>
      </c>
      <c r="D17" s="12">
        <v>32</v>
      </c>
      <c r="E17" s="12">
        <v>224</v>
      </c>
      <c r="F17" s="14">
        <v>0.14285714285714285</v>
      </c>
      <c r="G17" s="14">
        <f>F17+G16</f>
        <v>0.8433521923620935</v>
      </c>
      <c r="H17" s="11">
        <f>G17/$D$11</f>
        <v>1</v>
      </c>
      <c r="I17" s="1"/>
      <c r="J17" s="1"/>
      <c r="K17" s="1"/>
      <c r="L17" s="1"/>
      <c r="M17" s="1"/>
      <c r="N17" s="1"/>
      <c r="O17" s="1"/>
      <c r="P17" s="1"/>
      <c r="Q17" s="1"/>
      <c r="R17" s="1"/>
      <c r="S17" s="1"/>
      <c r="T17" s="1"/>
      <c r="U17" s="1"/>
      <c r="V17" s="1"/>
      <c r="W17" s="1"/>
    </row>
    <row r="18" spans="1:23" ht="12.75">
      <c r="A18" s="1"/>
      <c r="B18" s="3"/>
      <c r="C18" s="12"/>
      <c r="D18" s="12"/>
      <c r="E18" s="12"/>
      <c r="F18" s="14"/>
      <c r="G18" s="14"/>
      <c r="H18" s="11"/>
      <c r="I18" s="1"/>
      <c r="J18" s="1"/>
      <c r="K18" s="1"/>
      <c r="L18" s="1"/>
      <c r="M18" s="1"/>
      <c r="N18" s="1"/>
      <c r="O18" s="1"/>
      <c r="P18" s="1"/>
      <c r="Q18" s="1"/>
      <c r="R18" s="1"/>
      <c r="S18" s="1"/>
      <c r="T18" s="1"/>
      <c r="U18" s="1"/>
      <c r="V18" s="1"/>
      <c r="W18" s="1"/>
    </row>
    <row r="19" spans="1:23" ht="12.75">
      <c r="A19" s="1"/>
      <c r="B19" s="3"/>
      <c r="C19" s="12"/>
      <c r="D19" s="12"/>
      <c r="E19" s="12"/>
      <c r="F19" s="14"/>
      <c r="G19" s="14"/>
      <c r="H19" s="11"/>
      <c r="I19" s="1"/>
      <c r="J19" s="1"/>
      <c r="K19" s="1"/>
      <c r="L19" s="1"/>
      <c r="M19" s="1"/>
      <c r="N19" s="1"/>
      <c r="O19" s="1"/>
      <c r="P19" s="1"/>
      <c r="Q19" s="1"/>
      <c r="R19" s="1"/>
      <c r="S19" s="1"/>
      <c r="T19" s="1"/>
      <c r="U19" s="1"/>
      <c r="V19" s="1"/>
      <c r="W19" s="1"/>
    </row>
    <row r="20" spans="1:23" ht="12.75">
      <c r="A20" s="1"/>
      <c r="B20" s="3"/>
      <c r="C20" s="12"/>
      <c r="D20" s="12"/>
      <c r="E20" s="12"/>
      <c r="F20" s="14"/>
      <c r="G20" s="14"/>
      <c r="H20" s="11"/>
      <c r="I20" s="1"/>
      <c r="J20" s="1"/>
      <c r="K20" s="1"/>
      <c r="L20" s="1"/>
      <c r="M20" s="1"/>
      <c r="N20" s="1"/>
      <c r="O20" s="1"/>
      <c r="P20" s="1"/>
      <c r="Q20" s="1"/>
      <c r="R20" s="1"/>
      <c r="S20" s="1"/>
      <c r="T20" s="1"/>
      <c r="U20" s="1"/>
      <c r="V20" s="1"/>
      <c r="W20" s="1"/>
    </row>
    <row r="21" spans="1:23" ht="12.75">
      <c r="A21" s="1"/>
      <c r="B21" s="3"/>
      <c r="C21" s="12"/>
      <c r="D21" s="12"/>
      <c r="E21" s="12"/>
      <c r="F21" s="14"/>
      <c r="G21" s="14"/>
      <c r="H21" s="11"/>
      <c r="I21" s="1"/>
      <c r="J21" s="1"/>
      <c r="K21" s="1"/>
      <c r="L21" s="1"/>
      <c r="M21" s="1"/>
      <c r="N21" s="1"/>
      <c r="O21" s="1"/>
      <c r="P21" s="1"/>
      <c r="Q21" s="1"/>
      <c r="R21" s="1"/>
      <c r="S21" s="1"/>
      <c r="T21" s="1"/>
      <c r="U21" s="1"/>
      <c r="V21" s="1"/>
      <c r="W21" s="1"/>
    </row>
    <row r="22" spans="1:23" ht="12.75">
      <c r="A22" s="1"/>
      <c r="B22" s="3"/>
      <c r="C22" s="12"/>
      <c r="D22" s="12"/>
      <c r="E22" s="12"/>
      <c r="F22" s="2"/>
      <c r="G22" s="2"/>
      <c r="H22" s="11"/>
      <c r="I22" s="1"/>
      <c r="J22" s="1"/>
      <c r="K22" s="1"/>
      <c r="L22" s="1"/>
      <c r="M22" s="1"/>
      <c r="N22" s="1"/>
      <c r="O22" s="1"/>
      <c r="P22" s="1"/>
      <c r="Q22" s="1"/>
      <c r="R22" s="1"/>
      <c r="S22" s="1"/>
      <c r="T22" s="1"/>
      <c r="U22" s="1"/>
      <c r="V22" s="1"/>
      <c r="W22" s="1"/>
    </row>
    <row r="23" spans="1:23" ht="12.75">
      <c r="A23" s="1"/>
      <c r="B23" s="3"/>
      <c r="C23" s="12"/>
      <c r="D23" s="12"/>
      <c r="E23" s="12"/>
      <c r="F23" s="2"/>
      <c r="G23" s="2"/>
      <c r="H23" s="11"/>
      <c r="I23" s="1"/>
      <c r="J23" s="1"/>
      <c r="K23" s="1"/>
      <c r="L23" s="1"/>
      <c r="M23" s="1"/>
      <c r="N23" s="1"/>
      <c r="O23" s="1"/>
      <c r="P23" s="1"/>
      <c r="Q23" s="1"/>
      <c r="R23" s="1"/>
      <c r="S23" s="1"/>
      <c r="T23" s="1"/>
      <c r="U23" s="1"/>
      <c r="V23" s="1"/>
      <c r="W23" s="1"/>
    </row>
    <row r="24" spans="1:23" ht="12.75">
      <c r="A24" s="1"/>
      <c r="B24" s="3"/>
      <c r="C24" s="12"/>
      <c r="D24" s="12"/>
      <c r="E24" s="12"/>
      <c r="F24" s="2"/>
      <c r="G24" s="2"/>
      <c r="H24" s="11"/>
      <c r="I24" s="1"/>
      <c r="J24" s="1"/>
      <c r="K24" s="1"/>
      <c r="L24" s="1"/>
      <c r="M24" s="1"/>
      <c r="N24" s="1"/>
      <c r="O24" s="1"/>
      <c r="P24" s="1"/>
      <c r="Q24" s="1"/>
      <c r="R24" s="1"/>
      <c r="S24" s="1"/>
      <c r="T24" s="1"/>
      <c r="U24" s="1"/>
      <c r="V24" s="1"/>
      <c r="W24" s="1"/>
    </row>
    <row r="25" spans="1:23" ht="12.75">
      <c r="A25" s="1"/>
      <c r="B25" s="3"/>
      <c r="C25" s="12"/>
      <c r="D25" s="12"/>
      <c r="E25" s="12"/>
      <c r="F25" s="2"/>
      <c r="G25" s="2"/>
      <c r="H25" s="11"/>
      <c r="I25" s="1"/>
      <c r="J25" s="1"/>
      <c r="K25" s="1"/>
      <c r="L25" s="1"/>
      <c r="M25" s="1"/>
      <c r="N25" s="1"/>
      <c r="O25" s="1"/>
      <c r="P25" s="1"/>
      <c r="Q25" s="1"/>
      <c r="R25" s="1"/>
      <c r="S25" s="1"/>
      <c r="T25" s="1"/>
      <c r="U25" s="1"/>
      <c r="V25" s="1"/>
      <c r="W25" s="1"/>
    </row>
    <row r="26" spans="1:23" ht="12.75">
      <c r="A26" s="1"/>
      <c r="B26" s="3"/>
      <c r="C26" s="12"/>
      <c r="D26" s="12"/>
      <c r="E26" s="12"/>
      <c r="F26" s="2"/>
      <c r="G26" s="2"/>
      <c r="H26" s="11"/>
      <c r="I26" s="1"/>
      <c r="J26" s="1"/>
      <c r="K26" s="1"/>
      <c r="L26" s="1"/>
      <c r="M26" s="1"/>
      <c r="N26" s="1"/>
      <c r="O26" s="1"/>
      <c r="P26" s="1"/>
      <c r="Q26" s="1"/>
      <c r="R26" s="1"/>
      <c r="S26" s="1"/>
      <c r="T26" s="1"/>
      <c r="U26" s="1"/>
      <c r="V26" s="1"/>
      <c r="W26" s="1"/>
    </row>
    <row r="27" spans="1:23" ht="12.75">
      <c r="A27" s="1"/>
      <c r="B27" s="3"/>
      <c r="C27" s="12"/>
      <c r="D27" s="12"/>
      <c r="E27" s="12"/>
      <c r="F27" s="2"/>
      <c r="G27" s="2"/>
      <c r="H27" s="11"/>
      <c r="I27" s="1"/>
      <c r="J27" s="1"/>
      <c r="K27" s="1"/>
      <c r="L27" s="1"/>
      <c r="M27" s="1"/>
      <c r="N27" s="1"/>
      <c r="O27" s="1"/>
      <c r="P27" s="1"/>
      <c r="Q27" s="1"/>
      <c r="R27" s="1"/>
      <c r="S27" s="1"/>
      <c r="T27" s="1"/>
      <c r="U27" s="1"/>
      <c r="V27" s="1"/>
      <c r="W27" s="1"/>
    </row>
    <row r="28" spans="1:23" ht="12.75">
      <c r="A28" s="1"/>
      <c r="B28" s="3"/>
      <c r="C28" s="12"/>
      <c r="D28" s="12"/>
      <c r="E28" s="12"/>
      <c r="F28" s="2"/>
      <c r="G28" s="2"/>
      <c r="H28" s="11"/>
      <c r="I28" s="1"/>
      <c r="J28" s="1"/>
      <c r="K28" s="1"/>
      <c r="L28" s="1"/>
      <c r="M28" s="1"/>
      <c r="N28" s="1"/>
      <c r="O28" s="1"/>
      <c r="P28" s="1"/>
      <c r="Q28" s="1"/>
      <c r="R28" s="1"/>
      <c r="S28" s="1"/>
      <c r="T28" s="1"/>
      <c r="U28" s="1"/>
      <c r="V28" s="1"/>
      <c r="W28" s="1"/>
    </row>
    <row r="29" spans="1:23" ht="12.75">
      <c r="A29" s="1"/>
      <c r="B29" s="3"/>
      <c r="C29" s="12"/>
      <c r="D29" s="12"/>
      <c r="E29" s="12"/>
      <c r="F29" s="2"/>
      <c r="G29" s="2"/>
      <c r="H29" s="11"/>
      <c r="I29" s="1"/>
      <c r="J29" s="1"/>
      <c r="K29" s="1"/>
      <c r="L29" s="1"/>
      <c r="M29" s="1"/>
      <c r="N29" s="1"/>
      <c r="O29" s="1"/>
      <c r="P29" s="1"/>
      <c r="Q29" s="1"/>
      <c r="R29" s="1"/>
      <c r="S29" s="1"/>
      <c r="T29" s="1"/>
      <c r="U29" s="1"/>
      <c r="V29" s="1"/>
      <c r="W29" s="1"/>
    </row>
    <row r="30" spans="1:23" ht="12.75">
      <c r="A30" s="1"/>
      <c r="B30" s="3"/>
      <c r="C30" s="12"/>
      <c r="D30" s="12"/>
      <c r="E30" s="12"/>
      <c r="F30" s="2"/>
      <c r="G30" s="2"/>
      <c r="H30" s="11"/>
      <c r="I30" s="1"/>
      <c r="J30" s="1"/>
      <c r="K30" s="1"/>
      <c r="L30" s="1"/>
      <c r="M30" s="1"/>
      <c r="N30" s="1"/>
      <c r="O30" s="1"/>
      <c r="P30" s="1"/>
      <c r="Q30" s="1"/>
      <c r="R30" s="1"/>
      <c r="S30" s="1"/>
      <c r="T30" s="1"/>
      <c r="U30" s="1"/>
      <c r="V30" s="1"/>
      <c r="W30" s="1"/>
    </row>
    <row r="31" spans="1:23" ht="12.75">
      <c r="A31" s="1"/>
      <c r="B31" s="3"/>
      <c r="C31" s="12"/>
      <c r="D31" s="12"/>
      <c r="E31" s="12"/>
      <c r="F31" s="2"/>
      <c r="G31" s="2"/>
      <c r="H31" s="11"/>
      <c r="I31" s="1"/>
      <c r="J31" s="1"/>
      <c r="K31" s="1"/>
      <c r="L31" s="1"/>
      <c r="M31" s="1"/>
      <c r="N31" s="1"/>
      <c r="O31" s="1"/>
      <c r="P31" s="1"/>
      <c r="Q31" s="1"/>
      <c r="R31" s="1"/>
      <c r="S31" s="1"/>
      <c r="T31" s="1"/>
      <c r="U31" s="1"/>
      <c r="V31" s="1"/>
      <c r="W31" s="1"/>
    </row>
    <row r="32" spans="1:23" ht="12.75">
      <c r="A32" s="1"/>
      <c r="B32" s="3"/>
      <c r="C32" s="12"/>
      <c r="D32" s="12"/>
      <c r="E32" s="12"/>
      <c r="F32" s="2"/>
      <c r="G32" s="2"/>
      <c r="H32" s="11"/>
      <c r="I32" s="1"/>
      <c r="J32" s="1"/>
      <c r="K32" s="1"/>
      <c r="L32" s="1"/>
      <c r="M32" s="1"/>
      <c r="N32" s="1"/>
      <c r="O32" s="1"/>
      <c r="P32" s="1"/>
      <c r="Q32" s="1"/>
      <c r="R32" s="1"/>
      <c r="S32" s="1"/>
      <c r="T32" s="1"/>
      <c r="U32" s="1"/>
      <c r="V32" s="1"/>
      <c r="W32" s="1"/>
    </row>
    <row r="33" spans="1:23" ht="12.75">
      <c r="A33" s="1"/>
      <c r="B33" s="3"/>
      <c r="C33" s="12"/>
      <c r="D33" s="12"/>
      <c r="E33" s="12"/>
      <c r="F33" s="2"/>
      <c r="G33" s="2"/>
      <c r="H33" s="11"/>
      <c r="I33" s="1"/>
      <c r="J33" s="1"/>
      <c r="K33" s="1"/>
      <c r="L33" s="1"/>
      <c r="M33" s="1"/>
      <c r="N33" s="1"/>
      <c r="O33" s="1"/>
      <c r="P33" s="1"/>
      <c r="Q33" s="1"/>
      <c r="R33" s="1"/>
      <c r="S33" s="1"/>
      <c r="T33" s="1"/>
      <c r="U33" s="1"/>
      <c r="V33" s="1"/>
      <c r="W33" s="1"/>
    </row>
    <row r="34" spans="1:23" ht="12.75">
      <c r="A34" s="1"/>
      <c r="B34" s="3"/>
      <c r="C34" s="12"/>
      <c r="D34" s="12"/>
      <c r="E34" s="12"/>
      <c r="F34" s="2"/>
      <c r="G34" s="2"/>
      <c r="H34" s="11"/>
      <c r="I34" s="1"/>
      <c r="J34" s="1"/>
      <c r="K34" s="1"/>
      <c r="L34" s="1"/>
      <c r="M34" s="1"/>
      <c r="N34" s="1"/>
      <c r="O34" s="1"/>
      <c r="P34" s="1"/>
      <c r="Q34" s="1"/>
      <c r="R34" s="1"/>
      <c r="S34" s="1"/>
      <c r="T34" s="1"/>
      <c r="U34" s="1"/>
      <c r="V34" s="1"/>
      <c r="W34" s="1"/>
    </row>
    <row r="35" spans="1:23" ht="12.75">
      <c r="A35" s="1"/>
      <c r="B35" s="3"/>
      <c r="C35" s="12"/>
      <c r="D35" s="12"/>
      <c r="E35" s="12"/>
      <c r="F35" s="2"/>
      <c r="G35" s="2"/>
      <c r="H35" s="11"/>
      <c r="I35" s="1"/>
      <c r="J35" s="1"/>
      <c r="K35" s="1"/>
      <c r="L35" s="1"/>
      <c r="M35" s="1"/>
      <c r="N35" s="1"/>
      <c r="O35" s="1"/>
      <c r="P35" s="1"/>
      <c r="Q35" s="1"/>
      <c r="R35" s="1"/>
      <c r="S35" s="1"/>
      <c r="T35" s="1"/>
      <c r="U35" s="1"/>
      <c r="V35" s="1"/>
      <c r="W35" s="1"/>
    </row>
    <row r="36" spans="1:23" ht="12.75">
      <c r="A36" s="1"/>
      <c r="B36" s="3"/>
      <c r="C36" s="12"/>
      <c r="D36" s="12"/>
      <c r="E36" s="12"/>
      <c r="F36" s="2"/>
      <c r="G36" s="2"/>
      <c r="H36" s="11"/>
      <c r="I36" s="1"/>
      <c r="J36" s="1"/>
      <c r="K36" s="1"/>
      <c r="L36" s="1"/>
      <c r="M36" s="1"/>
      <c r="N36" s="1"/>
      <c r="O36" s="1"/>
      <c r="P36" s="1"/>
      <c r="Q36" s="1"/>
      <c r="R36" s="1"/>
      <c r="S36" s="1"/>
      <c r="T36" s="1"/>
      <c r="U36" s="1"/>
      <c r="V36" s="1"/>
      <c r="W36" s="1"/>
    </row>
    <row r="37" spans="1:23" ht="12.75">
      <c r="A37" s="1"/>
      <c r="B37" s="3"/>
      <c r="C37" s="12"/>
      <c r="D37" s="12"/>
      <c r="E37" s="12"/>
      <c r="F37" s="2"/>
      <c r="G37" s="2"/>
      <c r="H37" s="11"/>
      <c r="I37" s="1"/>
      <c r="J37" s="1"/>
      <c r="K37" s="1"/>
      <c r="L37" s="1"/>
      <c r="M37" s="1"/>
      <c r="N37" s="1"/>
      <c r="O37" s="1"/>
      <c r="P37" s="1"/>
      <c r="Q37" s="1"/>
      <c r="R37" s="1"/>
      <c r="S37" s="1"/>
      <c r="T37" s="1"/>
      <c r="U37" s="1"/>
      <c r="V37" s="1"/>
      <c r="W37" s="1"/>
    </row>
    <row r="38" spans="1:23" ht="12.75">
      <c r="A38" s="1"/>
      <c r="B38" s="3"/>
      <c r="C38" s="12"/>
      <c r="D38" s="12"/>
      <c r="E38" s="12"/>
      <c r="F38" s="2"/>
      <c r="G38" s="2"/>
      <c r="H38" s="11"/>
      <c r="I38" s="1"/>
      <c r="J38" s="1"/>
      <c r="K38" s="1"/>
      <c r="L38" s="1"/>
      <c r="M38" s="1"/>
      <c r="N38" s="1"/>
      <c r="O38" s="1"/>
      <c r="P38" s="1"/>
      <c r="Q38" s="1"/>
      <c r="R38" s="1"/>
      <c r="S38" s="1"/>
      <c r="T38" s="1"/>
      <c r="U38" s="1"/>
      <c r="V38" s="1"/>
      <c r="W38" s="1"/>
    </row>
    <row r="39" spans="1:23" ht="12.75">
      <c r="A39" s="1"/>
      <c r="B39" s="3"/>
      <c r="C39" s="12"/>
      <c r="D39" s="12"/>
      <c r="E39" s="12"/>
      <c r="F39" s="2"/>
      <c r="G39" s="2"/>
      <c r="H39" s="11"/>
      <c r="I39" s="1"/>
      <c r="J39" s="1"/>
      <c r="K39" s="1"/>
      <c r="L39" s="1"/>
      <c r="M39" s="1"/>
      <c r="N39" s="1"/>
      <c r="O39" s="1"/>
      <c r="P39" s="1"/>
      <c r="Q39" s="1"/>
      <c r="R39" s="1"/>
      <c r="S39" s="1"/>
      <c r="T39" s="1"/>
      <c r="U39" s="1"/>
      <c r="V39" s="1"/>
      <c r="W39" s="1"/>
    </row>
    <row r="40" spans="1:23" ht="12.75">
      <c r="A40" s="1"/>
      <c r="B40" s="3"/>
      <c r="C40" s="12"/>
      <c r="D40" s="12"/>
      <c r="E40" s="12"/>
      <c r="F40" s="2"/>
      <c r="G40" s="2"/>
      <c r="H40" s="11"/>
      <c r="I40" s="1"/>
      <c r="J40" s="1"/>
      <c r="K40" s="1"/>
      <c r="L40" s="1"/>
      <c r="M40" s="1"/>
      <c r="N40" s="1"/>
      <c r="O40" s="1"/>
      <c r="P40" s="1"/>
      <c r="Q40" s="1"/>
      <c r="R40" s="1"/>
      <c r="S40" s="1"/>
      <c r="T40" s="1"/>
      <c r="U40" s="1"/>
      <c r="V40" s="1"/>
      <c r="W40" s="1"/>
    </row>
    <row r="41" spans="1:23" ht="12.75">
      <c r="A41" s="1"/>
      <c r="B41" s="3"/>
      <c r="C41" s="12"/>
      <c r="D41" s="12"/>
      <c r="E41" s="12"/>
      <c r="F41" s="2"/>
      <c r="G41" s="2"/>
      <c r="H41" s="11"/>
      <c r="I41" s="1"/>
      <c r="J41" s="1"/>
      <c r="K41" s="1"/>
      <c r="L41" s="1"/>
      <c r="M41" s="1"/>
      <c r="N41" s="1"/>
      <c r="O41" s="1"/>
      <c r="P41" s="1"/>
      <c r="Q41" s="1"/>
      <c r="R41" s="1"/>
      <c r="S41" s="1"/>
      <c r="T41" s="1"/>
      <c r="U41" s="1"/>
      <c r="V41" s="1"/>
      <c r="W41" s="1"/>
    </row>
    <row r="42" spans="1:23" ht="12.75">
      <c r="A42" s="1"/>
      <c r="B42" s="3"/>
      <c r="C42" s="12"/>
      <c r="D42" s="12"/>
      <c r="E42" s="12"/>
      <c r="F42" s="2"/>
      <c r="G42" s="2"/>
      <c r="H42" s="11"/>
      <c r="I42" s="1"/>
      <c r="J42" s="1"/>
      <c r="K42" s="1"/>
      <c r="L42" s="1"/>
      <c r="M42" s="1"/>
      <c r="N42" s="1"/>
      <c r="O42" s="1"/>
      <c r="P42" s="1"/>
      <c r="Q42" s="1"/>
      <c r="R42" s="1"/>
      <c r="S42" s="1"/>
      <c r="T42" s="1"/>
      <c r="U42" s="1"/>
      <c r="V42" s="1"/>
      <c r="W42" s="1"/>
    </row>
    <row r="43" spans="1:23" ht="12.75">
      <c r="A43" s="1"/>
      <c r="B43" s="3"/>
      <c r="C43" s="12"/>
      <c r="D43" s="12"/>
      <c r="E43" s="12"/>
      <c r="F43" s="2"/>
      <c r="G43" s="2"/>
      <c r="H43" s="11"/>
      <c r="I43" s="1"/>
      <c r="J43" s="1"/>
      <c r="K43" s="1"/>
      <c r="L43" s="1"/>
      <c r="M43" s="1"/>
      <c r="N43" s="1"/>
      <c r="O43" s="1"/>
      <c r="P43" s="1"/>
      <c r="Q43" s="1"/>
      <c r="R43" s="1"/>
      <c r="S43" s="1"/>
      <c r="T43" s="1"/>
      <c r="U43" s="1"/>
      <c r="V43" s="1"/>
      <c r="W43" s="1"/>
    </row>
    <row r="44" spans="1:23" ht="12.75">
      <c r="A44" s="1"/>
      <c r="B44" s="3"/>
      <c r="C44" s="12"/>
      <c r="D44" s="12"/>
      <c r="E44" s="12"/>
      <c r="F44" s="2"/>
      <c r="G44" s="2"/>
      <c r="H44" s="11"/>
      <c r="I44" s="1"/>
      <c r="J44" s="1"/>
      <c r="K44" s="1"/>
      <c r="L44" s="1"/>
      <c r="M44" s="1"/>
      <c r="N44" s="1"/>
      <c r="O44" s="1"/>
      <c r="P44" s="1"/>
      <c r="Q44" s="1"/>
      <c r="R44" s="1"/>
      <c r="S44" s="1"/>
      <c r="T44" s="1"/>
      <c r="U44" s="1"/>
      <c r="V44" s="1"/>
      <c r="W44" s="1"/>
    </row>
    <row r="45" spans="1:23" ht="12.75">
      <c r="A45" s="1"/>
      <c r="B45" s="3"/>
      <c r="C45" s="12"/>
      <c r="D45" s="12"/>
      <c r="E45" s="12"/>
      <c r="F45" s="2"/>
      <c r="G45" s="2"/>
      <c r="H45" s="11"/>
      <c r="I45" s="1"/>
      <c r="J45" s="1"/>
      <c r="K45" s="1"/>
      <c r="L45" s="1"/>
      <c r="M45" s="1"/>
      <c r="N45" s="1"/>
      <c r="O45" s="1"/>
      <c r="P45" s="1"/>
      <c r="Q45" s="1"/>
      <c r="R45" s="1"/>
      <c r="S45" s="1"/>
      <c r="T45" s="1"/>
      <c r="U45" s="1"/>
      <c r="V45" s="1"/>
      <c r="W45" s="1"/>
    </row>
    <row r="46" spans="1:23" ht="12.75">
      <c r="A46" s="1"/>
      <c r="B46" s="3"/>
      <c r="C46" s="12"/>
      <c r="D46" s="12"/>
      <c r="E46" s="12"/>
      <c r="F46" s="2"/>
      <c r="G46" s="2"/>
      <c r="H46" s="11"/>
      <c r="I46" s="1"/>
      <c r="J46" s="1"/>
      <c r="K46" s="1"/>
      <c r="L46" s="1"/>
      <c r="M46" s="1"/>
      <c r="N46" s="1"/>
      <c r="O46" s="1"/>
      <c r="P46" s="1"/>
      <c r="Q46" s="1"/>
      <c r="R46" s="1"/>
      <c r="S46" s="1"/>
      <c r="T46" s="1"/>
      <c r="U46" s="1"/>
      <c r="V46" s="1"/>
      <c r="W46" s="1"/>
    </row>
    <row r="47" spans="1:23" ht="12.75">
      <c r="A47" s="1"/>
      <c r="B47" s="3"/>
      <c r="C47" s="12"/>
      <c r="D47" s="12"/>
      <c r="E47" s="12"/>
      <c r="F47" s="2"/>
      <c r="G47" s="2"/>
      <c r="H47" s="11"/>
      <c r="I47" s="1"/>
      <c r="J47" s="1"/>
      <c r="K47" s="1"/>
      <c r="L47" s="1"/>
      <c r="M47" s="1"/>
      <c r="N47" s="1"/>
      <c r="O47" s="1"/>
      <c r="P47" s="1"/>
      <c r="Q47" s="1"/>
      <c r="R47" s="1"/>
      <c r="S47" s="1"/>
      <c r="T47" s="1"/>
      <c r="U47" s="1"/>
      <c r="V47" s="1"/>
      <c r="W47" s="1"/>
    </row>
    <row r="48" spans="1:23" ht="12.75">
      <c r="A48" s="1"/>
      <c r="B48" s="3"/>
      <c r="C48" s="12"/>
      <c r="D48" s="12"/>
      <c r="E48" s="12"/>
      <c r="F48" s="2"/>
      <c r="G48" s="2"/>
      <c r="H48" s="11"/>
      <c r="I48" s="1"/>
      <c r="J48" s="1"/>
      <c r="K48" s="1"/>
      <c r="L48" s="1"/>
      <c r="M48" s="1"/>
      <c r="N48" s="1"/>
      <c r="O48" s="1"/>
      <c r="P48" s="1"/>
      <c r="Q48" s="1"/>
      <c r="R48" s="1"/>
      <c r="S48" s="1"/>
      <c r="T48" s="1"/>
      <c r="U48" s="1"/>
      <c r="V48" s="1"/>
      <c r="W48" s="1"/>
    </row>
    <row r="49" spans="1:23" ht="12.75">
      <c r="A49" s="1"/>
      <c r="B49" s="3"/>
      <c r="C49" s="12"/>
      <c r="D49" s="12"/>
      <c r="E49" s="12"/>
      <c r="F49" s="2"/>
      <c r="G49" s="2"/>
      <c r="H49" s="11"/>
      <c r="I49" s="1"/>
      <c r="J49" s="1"/>
      <c r="K49" s="1"/>
      <c r="L49" s="1"/>
      <c r="M49" s="1"/>
      <c r="N49" s="1"/>
      <c r="O49" s="1"/>
      <c r="P49" s="1"/>
      <c r="Q49" s="1"/>
      <c r="R49" s="1"/>
      <c r="S49" s="1"/>
      <c r="T49" s="1"/>
      <c r="U49" s="1"/>
      <c r="V49" s="1"/>
      <c r="W49" s="1"/>
    </row>
    <row r="50" spans="1:23" ht="12.75">
      <c r="A50" s="1"/>
      <c r="B50" s="3"/>
      <c r="C50" s="12"/>
      <c r="D50" s="12"/>
      <c r="E50" s="12"/>
      <c r="F50" s="2"/>
      <c r="G50" s="2"/>
      <c r="H50" s="11"/>
      <c r="I50" s="1"/>
      <c r="J50" s="1"/>
      <c r="K50" s="1"/>
      <c r="L50" s="1"/>
      <c r="M50" s="1"/>
      <c r="N50" s="1"/>
      <c r="O50" s="1"/>
      <c r="P50" s="1"/>
      <c r="Q50" s="1"/>
      <c r="R50" s="1"/>
      <c r="S50" s="1"/>
      <c r="T50" s="1"/>
      <c r="U50" s="1"/>
      <c r="V50" s="1"/>
      <c r="W50" s="1"/>
    </row>
    <row r="51" spans="1:23" ht="12.75">
      <c r="A51" s="1"/>
      <c r="B51" s="3"/>
      <c r="C51" s="12"/>
      <c r="D51" s="12"/>
      <c r="E51" s="12"/>
      <c r="F51" s="2"/>
      <c r="G51" s="2"/>
      <c r="H51" s="11"/>
      <c r="I51" s="1"/>
      <c r="J51" s="1"/>
      <c r="K51" s="1"/>
      <c r="L51" s="1"/>
      <c r="M51" s="1"/>
      <c r="N51" s="1"/>
      <c r="O51" s="1"/>
      <c r="P51" s="1"/>
      <c r="Q51" s="1"/>
      <c r="R51" s="1"/>
      <c r="S51" s="1"/>
      <c r="T51" s="1"/>
      <c r="U51" s="1"/>
      <c r="V51" s="1"/>
      <c r="W51" s="1"/>
    </row>
    <row r="52" spans="1:23" ht="12.75">
      <c r="A52" s="1"/>
      <c r="B52" s="3"/>
      <c r="C52" s="12"/>
      <c r="D52" s="12"/>
      <c r="E52" s="12"/>
      <c r="F52" s="2"/>
      <c r="G52" s="2"/>
      <c r="H52" s="11"/>
      <c r="I52" s="1"/>
      <c r="J52" s="1"/>
      <c r="K52" s="1"/>
      <c r="L52" s="1"/>
      <c r="M52" s="1"/>
      <c r="N52" s="1"/>
      <c r="O52" s="1"/>
      <c r="P52" s="1"/>
      <c r="Q52" s="1"/>
      <c r="R52" s="1"/>
      <c r="S52" s="1"/>
      <c r="T52" s="1"/>
      <c r="U52" s="1"/>
      <c r="V52" s="1"/>
      <c r="W52" s="1"/>
    </row>
    <row r="53" spans="1:23" ht="12.75">
      <c r="A53" s="1"/>
      <c r="B53" s="3"/>
      <c r="C53" s="12"/>
      <c r="D53" s="12"/>
      <c r="E53" s="12"/>
      <c r="F53" s="2"/>
      <c r="G53" s="2"/>
      <c r="H53" s="11"/>
      <c r="I53" s="1"/>
      <c r="J53" s="1"/>
      <c r="K53" s="1"/>
      <c r="L53" s="1"/>
      <c r="M53" s="1"/>
      <c r="N53" s="1"/>
      <c r="O53" s="1"/>
      <c r="P53" s="1"/>
      <c r="Q53" s="1"/>
      <c r="R53" s="1"/>
      <c r="S53" s="1"/>
      <c r="T53" s="1"/>
      <c r="U53" s="1"/>
      <c r="V53" s="1"/>
      <c r="W53" s="1"/>
    </row>
    <row r="54" spans="1:23" ht="12.75">
      <c r="A54" s="1"/>
      <c r="B54" s="3"/>
      <c r="C54" s="12"/>
      <c r="D54" s="12"/>
      <c r="E54" s="12"/>
      <c r="F54" s="2"/>
      <c r="G54" s="2"/>
      <c r="H54" s="11"/>
      <c r="I54" s="1"/>
      <c r="J54" s="1"/>
      <c r="K54" s="1"/>
      <c r="L54" s="1"/>
      <c r="M54" s="1"/>
      <c r="N54" s="1"/>
      <c r="O54" s="1"/>
      <c r="P54" s="1"/>
      <c r="Q54" s="1"/>
      <c r="R54" s="1"/>
      <c r="S54" s="1"/>
      <c r="T54" s="1"/>
      <c r="U54" s="1"/>
      <c r="V54" s="1"/>
      <c r="W54" s="1"/>
    </row>
    <row r="55" spans="1:23" ht="12.75">
      <c r="A55" s="1"/>
      <c r="B55" s="3"/>
      <c r="C55" s="12"/>
      <c r="D55" s="12"/>
      <c r="E55" s="12"/>
      <c r="F55" s="2"/>
      <c r="G55" s="2"/>
      <c r="H55" s="11"/>
      <c r="I55" s="1"/>
      <c r="J55" s="1"/>
      <c r="K55" s="1"/>
      <c r="L55" s="1"/>
      <c r="M55" s="1"/>
      <c r="N55" s="1"/>
      <c r="O55" s="1"/>
      <c r="P55" s="1"/>
      <c r="Q55" s="1"/>
      <c r="R55" s="1"/>
      <c r="S55" s="1"/>
      <c r="T55" s="1"/>
      <c r="U55" s="1"/>
      <c r="V55" s="1"/>
      <c r="W55" s="1"/>
    </row>
    <row r="56" spans="1:23" ht="12.75">
      <c r="A56" s="1"/>
      <c r="B56" s="3"/>
      <c r="C56" s="12"/>
      <c r="D56" s="12"/>
      <c r="E56" s="12"/>
      <c r="F56" s="2"/>
      <c r="G56" s="2"/>
      <c r="H56" s="11"/>
      <c r="I56" s="1"/>
      <c r="J56" s="1"/>
      <c r="K56" s="1"/>
      <c r="L56" s="1"/>
      <c r="M56" s="1"/>
      <c r="N56" s="1"/>
      <c r="O56" s="1"/>
      <c r="P56" s="1"/>
      <c r="Q56" s="1"/>
      <c r="R56" s="1"/>
      <c r="S56" s="1"/>
      <c r="T56" s="1"/>
      <c r="U56" s="1"/>
      <c r="V56" s="1"/>
      <c r="W56" s="1"/>
    </row>
    <row r="57" spans="1:23" ht="12.75">
      <c r="A57" s="1"/>
      <c r="B57" s="3"/>
      <c r="C57" s="12"/>
      <c r="D57" s="12"/>
      <c r="E57" s="12"/>
      <c r="F57" s="2"/>
      <c r="G57" s="2"/>
      <c r="H57" s="11"/>
      <c r="I57" s="1"/>
      <c r="J57" s="1"/>
      <c r="K57" s="1"/>
      <c r="L57" s="1"/>
      <c r="M57" s="1"/>
      <c r="N57" s="1"/>
      <c r="O57" s="1"/>
      <c r="P57" s="1"/>
      <c r="Q57" s="1"/>
      <c r="R57" s="1"/>
      <c r="S57" s="1"/>
      <c r="T57" s="1"/>
      <c r="U57" s="1"/>
      <c r="V57" s="1"/>
      <c r="W57" s="1"/>
    </row>
    <row r="58" spans="1:23" ht="12.75">
      <c r="A58" s="1"/>
      <c r="B58" s="3"/>
      <c r="C58" s="12"/>
      <c r="D58" s="12"/>
      <c r="E58" s="12"/>
      <c r="F58" s="2"/>
      <c r="G58" s="2"/>
      <c r="H58" s="11"/>
      <c r="I58" s="1"/>
      <c r="J58" s="1"/>
      <c r="K58" s="1"/>
      <c r="L58" s="1"/>
      <c r="M58" s="1"/>
      <c r="N58" s="1"/>
      <c r="O58" s="1"/>
      <c r="P58" s="1"/>
      <c r="Q58" s="1"/>
      <c r="R58" s="1"/>
      <c r="S58" s="1"/>
      <c r="T58" s="1"/>
      <c r="U58" s="1"/>
      <c r="V58" s="1"/>
      <c r="W58" s="1"/>
    </row>
    <row r="59" spans="1:23" ht="12.75">
      <c r="A59" s="1"/>
      <c r="B59" s="3"/>
      <c r="C59" s="12"/>
      <c r="D59" s="12"/>
      <c r="E59" s="12"/>
      <c r="F59" s="2"/>
      <c r="G59" s="2"/>
      <c r="H59" s="11"/>
      <c r="I59" s="1"/>
      <c r="J59" s="1"/>
      <c r="K59" s="1"/>
      <c r="L59" s="1"/>
      <c r="M59" s="1"/>
      <c r="N59" s="1"/>
      <c r="O59" s="1"/>
      <c r="P59" s="1"/>
      <c r="Q59" s="1"/>
      <c r="R59" s="1"/>
      <c r="S59" s="1"/>
      <c r="T59" s="1"/>
      <c r="U59" s="1"/>
      <c r="V59" s="1"/>
      <c r="W59" s="1"/>
    </row>
    <row r="60" spans="1:23" ht="12.75">
      <c r="A60" s="1"/>
      <c r="B60" s="3"/>
      <c r="C60" s="12"/>
      <c r="D60" s="12"/>
      <c r="E60" s="12"/>
      <c r="F60" s="2"/>
      <c r="G60" s="2"/>
      <c r="H60" s="11"/>
      <c r="I60" s="1"/>
      <c r="J60" s="1"/>
      <c r="K60" s="1"/>
      <c r="L60" s="1"/>
      <c r="M60" s="1"/>
      <c r="N60" s="1"/>
      <c r="O60" s="1"/>
      <c r="P60" s="1"/>
      <c r="Q60" s="1"/>
      <c r="R60" s="1"/>
      <c r="S60" s="1"/>
      <c r="T60" s="1"/>
      <c r="U60" s="1"/>
      <c r="V60" s="1"/>
      <c r="W60" s="1"/>
    </row>
    <row r="61" spans="1:23" ht="12.75">
      <c r="A61" s="1"/>
      <c r="B61" s="3"/>
      <c r="C61" s="12"/>
      <c r="D61" s="12"/>
      <c r="E61" s="12"/>
      <c r="F61" s="2"/>
      <c r="G61" s="2"/>
      <c r="H61" s="11"/>
      <c r="I61" s="1"/>
      <c r="J61" s="1"/>
      <c r="K61" s="1"/>
      <c r="L61" s="1"/>
      <c r="M61" s="1"/>
      <c r="N61" s="1"/>
      <c r="O61" s="1"/>
      <c r="P61" s="1"/>
      <c r="Q61" s="1"/>
      <c r="R61" s="1"/>
      <c r="S61" s="1"/>
      <c r="T61" s="1"/>
      <c r="U61" s="1"/>
      <c r="V61" s="1"/>
      <c r="W61" s="1"/>
    </row>
    <row r="62" spans="1:23" ht="12.75">
      <c r="A62" s="1"/>
      <c r="B62" s="3"/>
      <c r="C62" s="12"/>
      <c r="D62" s="12"/>
      <c r="E62" s="12"/>
      <c r="F62" s="2"/>
      <c r="G62" s="2"/>
      <c r="H62" s="11"/>
      <c r="I62" s="1"/>
      <c r="J62" s="1"/>
      <c r="K62" s="1"/>
      <c r="L62" s="1"/>
      <c r="M62" s="1"/>
      <c r="N62" s="1"/>
      <c r="O62" s="1"/>
      <c r="P62" s="1"/>
      <c r="Q62" s="1"/>
      <c r="R62" s="1"/>
      <c r="S62" s="1"/>
      <c r="T62" s="1"/>
      <c r="U62" s="1"/>
      <c r="V62" s="1"/>
      <c r="W62" s="1"/>
    </row>
    <row r="63" spans="1:23" ht="12.75">
      <c r="A63" s="1"/>
      <c r="B63" s="3"/>
      <c r="C63" s="12"/>
      <c r="D63" s="12"/>
      <c r="E63" s="12"/>
      <c r="F63" s="2"/>
      <c r="G63" s="2"/>
      <c r="H63" s="11"/>
      <c r="I63" s="1"/>
      <c r="J63" s="1"/>
      <c r="K63" s="1"/>
      <c r="L63" s="1"/>
      <c r="M63" s="1"/>
      <c r="N63" s="1"/>
      <c r="O63" s="1"/>
      <c r="P63" s="1"/>
      <c r="Q63" s="1"/>
      <c r="R63" s="1"/>
      <c r="S63" s="1"/>
      <c r="T63" s="1"/>
      <c r="U63" s="1"/>
      <c r="V63" s="1"/>
      <c r="W63" s="1"/>
    </row>
    <row r="64" spans="1:23" ht="12.75">
      <c r="A64" s="1"/>
      <c r="B64" s="3"/>
      <c r="C64" s="12"/>
      <c r="D64" s="12"/>
      <c r="E64" s="12"/>
      <c r="F64" s="2"/>
      <c r="G64" s="2"/>
      <c r="H64" s="11"/>
      <c r="I64" s="1"/>
      <c r="J64" s="1"/>
      <c r="K64" s="1"/>
      <c r="L64" s="1"/>
      <c r="M64" s="1"/>
      <c r="N64" s="1"/>
      <c r="O64" s="1"/>
      <c r="P64" s="1"/>
      <c r="Q64" s="1"/>
      <c r="R64" s="1"/>
      <c r="S64" s="1"/>
      <c r="T64" s="1"/>
      <c r="U64" s="1"/>
      <c r="V64" s="1"/>
      <c r="W64" s="1"/>
    </row>
    <row r="65" spans="1:23" ht="12.75">
      <c r="A65" s="1"/>
      <c r="B65" s="3"/>
      <c r="C65" s="12"/>
      <c r="D65" s="12"/>
      <c r="E65" s="12"/>
      <c r="F65" s="2"/>
      <c r="G65" s="2"/>
      <c r="H65" s="11"/>
      <c r="I65" s="1"/>
      <c r="J65" s="1"/>
      <c r="K65" s="1"/>
      <c r="L65" s="1"/>
      <c r="M65" s="1"/>
      <c r="N65" s="1"/>
      <c r="O65" s="1"/>
      <c r="P65" s="1"/>
      <c r="Q65" s="1"/>
      <c r="R65" s="1"/>
      <c r="S65" s="1"/>
      <c r="T65" s="1"/>
      <c r="U65" s="1"/>
      <c r="V65" s="1"/>
      <c r="W65" s="1"/>
    </row>
    <row r="66" spans="1:23" ht="12.75">
      <c r="A66" s="1"/>
      <c r="B66" s="3"/>
      <c r="C66" s="12"/>
      <c r="D66" s="12"/>
      <c r="E66" s="12"/>
      <c r="F66" s="2"/>
      <c r="G66" s="2"/>
      <c r="H66" s="11"/>
      <c r="I66" s="1"/>
      <c r="J66" s="1"/>
      <c r="K66" s="1"/>
      <c r="L66" s="1"/>
      <c r="M66" s="1"/>
      <c r="N66" s="1"/>
      <c r="O66" s="1"/>
      <c r="P66" s="1"/>
      <c r="Q66" s="1"/>
      <c r="R66" s="1"/>
      <c r="S66" s="1"/>
      <c r="T66" s="1"/>
      <c r="U66" s="1"/>
      <c r="V66" s="1"/>
      <c r="W66" s="1"/>
    </row>
    <row r="67" spans="1:23" ht="12.75">
      <c r="A67" s="1"/>
      <c r="B67" s="3"/>
      <c r="C67" s="12"/>
      <c r="D67" s="12"/>
      <c r="E67" s="12"/>
      <c r="F67" s="2"/>
      <c r="G67" s="2"/>
      <c r="H67" s="11"/>
      <c r="I67" s="1"/>
      <c r="J67" s="1"/>
      <c r="K67" s="1"/>
      <c r="L67" s="1"/>
      <c r="M67" s="1"/>
      <c r="N67" s="1"/>
      <c r="O67" s="1"/>
      <c r="P67" s="1"/>
      <c r="Q67" s="1"/>
      <c r="R67" s="1"/>
      <c r="S67" s="1"/>
      <c r="T67" s="1"/>
      <c r="U67" s="1"/>
      <c r="V67" s="1"/>
      <c r="W67" s="1"/>
    </row>
    <row r="68" spans="1:23" ht="12.75">
      <c r="A68" s="1"/>
      <c r="B68" s="3"/>
      <c r="C68" s="12"/>
      <c r="D68" s="12"/>
      <c r="E68" s="12"/>
      <c r="F68" s="2"/>
      <c r="G68" s="2"/>
      <c r="H68" s="11"/>
      <c r="I68" s="1"/>
      <c r="J68" s="1"/>
      <c r="K68" s="1"/>
      <c r="L68" s="1"/>
      <c r="M68" s="1"/>
      <c r="N68" s="1"/>
      <c r="O68" s="1"/>
      <c r="P68" s="1"/>
      <c r="Q68" s="1"/>
      <c r="R68" s="1"/>
      <c r="S68" s="1"/>
      <c r="T68" s="1"/>
      <c r="U68" s="1"/>
      <c r="V68" s="1"/>
      <c r="W68" s="1"/>
    </row>
    <row r="69" spans="1:23" ht="12.75">
      <c r="A69" s="1"/>
      <c r="B69" s="3"/>
      <c r="C69" s="12"/>
      <c r="D69" s="12"/>
      <c r="E69" s="12"/>
      <c r="F69" s="2"/>
      <c r="G69" s="2"/>
      <c r="H69" s="11"/>
      <c r="I69" s="1"/>
      <c r="J69" s="1"/>
      <c r="K69" s="1"/>
      <c r="L69" s="1"/>
      <c r="M69" s="1"/>
      <c r="N69" s="1"/>
      <c r="O69" s="1"/>
      <c r="P69" s="1"/>
      <c r="Q69" s="1"/>
      <c r="R69" s="1"/>
      <c r="S69" s="1"/>
      <c r="T69" s="1"/>
      <c r="U69" s="1"/>
      <c r="V69" s="1"/>
      <c r="W69" s="1"/>
    </row>
    <row r="70" spans="1:23" ht="12.75">
      <c r="A70" s="1"/>
      <c r="B70" s="3"/>
      <c r="C70" s="12"/>
      <c r="D70" s="12"/>
      <c r="E70" s="12"/>
      <c r="F70" s="2"/>
      <c r="G70" s="2"/>
      <c r="H70" s="11"/>
      <c r="I70" s="1"/>
      <c r="J70" s="1"/>
      <c r="K70" s="1"/>
      <c r="L70" s="1"/>
      <c r="M70" s="1"/>
      <c r="N70" s="1"/>
      <c r="O70" s="1"/>
      <c r="P70" s="1"/>
      <c r="Q70" s="1"/>
      <c r="R70" s="1"/>
      <c r="S70" s="1"/>
      <c r="T70" s="1"/>
      <c r="U70" s="1"/>
      <c r="V70" s="1"/>
      <c r="W70" s="1"/>
    </row>
    <row r="71" spans="1:23" ht="12.75">
      <c r="A71" s="1"/>
      <c r="B71" s="3"/>
      <c r="C71" s="12"/>
      <c r="D71" s="12"/>
      <c r="E71" s="12"/>
      <c r="F71" s="2"/>
      <c r="G71" s="2"/>
      <c r="H71" s="11"/>
      <c r="I71" s="1"/>
      <c r="J71" s="1"/>
      <c r="K71" s="1"/>
      <c r="L71" s="1"/>
      <c r="M71" s="1"/>
      <c r="N71" s="1"/>
      <c r="O71" s="1"/>
      <c r="P71" s="1"/>
      <c r="Q71" s="1"/>
      <c r="R71" s="1"/>
      <c r="S71" s="1"/>
      <c r="T71" s="1"/>
      <c r="U71" s="1"/>
      <c r="V71" s="1"/>
      <c r="W71" s="1"/>
    </row>
    <row r="72" spans="1:23" ht="12.75">
      <c r="A72" s="1"/>
      <c r="B72" s="3"/>
      <c r="C72" s="12"/>
      <c r="D72" s="12"/>
      <c r="E72" s="12"/>
      <c r="F72" s="2"/>
      <c r="G72" s="2"/>
      <c r="H72" s="11"/>
      <c r="I72" s="1"/>
      <c r="J72" s="1"/>
      <c r="K72" s="1"/>
      <c r="L72" s="1"/>
      <c r="M72" s="1"/>
      <c r="N72" s="1"/>
      <c r="O72" s="1"/>
      <c r="P72" s="1"/>
      <c r="Q72" s="1"/>
      <c r="R72" s="1"/>
      <c r="S72" s="1"/>
      <c r="T72" s="1"/>
      <c r="U72" s="1"/>
      <c r="V72" s="1"/>
      <c r="W72" s="1"/>
    </row>
    <row r="73" spans="1:23" ht="12.75">
      <c r="A73" s="1"/>
      <c r="B73" s="3"/>
      <c r="C73" s="12"/>
      <c r="D73" s="12"/>
      <c r="E73" s="12"/>
      <c r="F73" s="2"/>
      <c r="G73" s="2"/>
      <c r="H73" s="11"/>
      <c r="I73" s="1"/>
      <c r="J73" s="1"/>
      <c r="K73" s="1"/>
      <c r="L73" s="1"/>
      <c r="M73" s="1"/>
      <c r="N73" s="1"/>
      <c r="O73" s="1"/>
      <c r="P73" s="1"/>
      <c r="Q73" s="1"/>
      <c r="R73" s="1"/>
      <c r="S73" s="1"/>
      <c r="T73" s="1"/>
      <c r="U73" s="1"/>
      <c r="V73" s="1"/>
      <c r="W73" s="1"/>
    </row>
    <row r="74" spans="1:23" ht="12.75">
      <c r="A74" s="1"/>
      <c r="B74" s="3"/>
      <c r="C74" s="12"/>
      <c r="D74" s="12"/>
      <c r="E74" s="12"/>
      <c r="F74" s="2"/>
      <c r="G74" s="2"/>
      <c r="H74" s="11"/>
      <c r="I74" s="1"/>
      <c r="J74" s="1"/>
      <c r="K74" s="1"/>
      <c r="L74" s="1"/>
      <c r="M74" s="1"/>
      <c r="N74" s="1"/>
      <c r="O74" s="1"/>
      <c r="P74" s="1"/>
      <c r="Q74" s="1"/>
      <c r="R74" s="1"/>
      <c r="S74" s="1"/>
      <c r="T74" s="1"/>
      <c r="U74" s="1"/>
      <c r="V74" s="1"/>
      <c r="W74" s="1"/>
    </row>
    <row r="75" spans="1:23" ht="12.75">
      <c r="A75" s="1"/>
      <c r="B75" s="3"/>
      <c r="C75" s="12"/>
      <c r="D75" s="12"/>
      <c r="E75" s="12"/>
      <c r="F75" s="2"/>
      <c r="G75" s="2"/>
      <c r="H75" s="11"/>
      <c r="I75" s="1"/>
      <c r="J75" s="1"/>
      <c r="K75" s="1"/>
      <c r="L75" s="1"/>
      <c r="M75" s="1"/>
      <c r="N75" s="1"/>
      <c r="O75" s="1"/>
      <c r="P75" s="1"/>
      <c r="Q75" s="1"/>
      <c r="R75" s="1"/>
      <c r="S75" s="1"/>
      <c r="T75" s="1"/>
      <c r="U75" s="1"/>
      <c r="V75" s="1"/>
      <c r="W75" s="1"/>
    </row>
    <row r="76" spans="1:23" ht="12.75">
      <c r="A76" s="1"/>
      <c r="B76" s="3"/>
      <c r="C76" s="12"/>
      <c r="D76" s="12"/>
      <c r="E76" s="12"/>
      <c r="F76" s="2"/>
      <c r="G76" s="2"/>
      <c r="H76" s="11"/>
      <c r="I76" s="1"/>
      <c r="J76" s="1"/>
      <c r="K76" s="1"/>
      <c r="L76" s="1"/>
      <c r="M76" s="1"/>
      <c r="N76" s="1"/>
      <c r="O76" s="1"/>
      <c r="P76" s="1"/>
      <c r="Q76" s="1"/>
      <c r="R76" s="1"/>
      <c r="S76" s="1"/>
      <c r="T76" s="1"/>
      <c r="U76" s="1"/>
      <c r="V76" s="1"/>
      <c r="W76" s="1"/>
    </row>
    <row r="77" spans="1:23" ht="12.75">
      <c r="A77" s="1"/>
      <c r="B77" s="3"/>
      <c r="C77" s="12"/>
      <c r="D77" s="12"/>
      <c r="E77" s="12"/>
      <c r="F77" s="2"/>
      <c r="G77" s="2"/>
      <c r="H77" s="11"/>
      <c r="I77" s="1"/>
      <c r="J77" s="1"/>
      <c r="K77" s="1"/>
      <c r="L77" s="1"/>
      <c r="M77" s="1"/>
      <c r="N77" s="1"/>
      <c r="O77" s="1"/>
      <c r="P77" s="1"/>
      <c r="Q77" s="1"/>
      <c r="R77" s="1"/>
      <c r="S77" s="1"/>
      <c r="T77" s="1"/>
      <c r="U77" s="1"/>
      <c r="V77" s="1"/>
      <c r="W77" s="1"/>
    </row>
    <row r="78" spans="1:23" ht="12.75">
      <c r="A78" s="1"/>
      <c r="B78" s="3"/>
      <c r="C78" s="12"/>
      <c r="D78" s="12"/>
      <c r="E78" s="12"/>
      <c r="F78" s="2"/>
      <c r="G78" s="2"/>
      <c r="H78" s="11"/>
      <c r="I78" s="1"/>
      <c r="J78" s="1"/>
      <c r="K78" s="1"/>
      <c r="L78" s="1"/>
      <c r="M78" s="1"/>
      <c r="N78" s="1"/>
      <c r="O78" s="1"/>
      <c r="P78" s="1"/>
      <c r="Q78" s="1"/>
      <c r="R78" s="1"/>
      <c r="S78" s="1"/>
      <c r="T78" s="1"/>
      <c r="U78" s="1"/>
      <c r="V78" s="1"/>
      <c r="W78" s="1"/>
    </row>
    <row r="79" spans="1:23" ht="12.75">
      <c r="A79" s="1"/>
      <c r="B79" s="3"/>
      <c r="C79" s="12"/>
      <c r="D79" s="12"/>
      <c r="E79" s="12"/>
      <c r="F79" s="2"/>
      <c r="G79" s="2"/>
      <c r="H79" s="11"/>
      <c r="I79" s="1"/>
      <c r="J79" s="1"/>
      <c r="K79" s="1"/>
      <c r="L79" s="1"/>
      <c r="M79" s="1"/>
      <c r="N79" s="1"/>
      <c r="O79" s="1"/>
      <c r="P79" s="1"/>
      <c r="Q79" s="1"/>
      <c r="R79" s="1"/>
      <c r="S79" s="1"/>
      <c r="T79" s="1"/>
      <c r="U79" s="1"/>
      <c r="V79" s="1"/>
      <c r="W79" s="1"/>
    </row>
    <row r="80" spans="1:23" ht="12.75">
      <c r="A80" s="1"/>
      <c r="B80" s="3"/>
      <c r="C80" s="12"/>
      <c r="D80" s="12"/>
      <c r="E80" s="12"/>
      <c r="F80" s="2"/>
      <c r="G80" s="2"/>
      <c r="H80" s="11"/>
      <c r="I80" s="1"/>
      <c r="J80" s="1"/>
      <c r="K80" s="1"/>
      <c r="L80" s="1"/>
      <c r="M80" s="1"/>
      <c r="N80" s="1"/>
      <c r="O80" s="1"/>
      <c r="P80" s="1"/>
      <c r="Q80" s="1"/>
      <c r="R80" s="1"/>
      <c r="S80" s="1"/>
      <c r="T80" s="1"/>
      <c r="U80" s="1"/>
      <c r="V80" s="1"/>
      <c r="W80" s="1"/>
    </row>
    <row r="81" spans="1:23" ht="12.75">
      <c r="A81" s="1"/>
      <c r="B81" s="3"/>
      <c r="C81" s="12"/>
      <c r="D81" s="12"/>
      <c r="E81" s="12"/>
      <c r="F81" s="2"/>
      <c r="G81" s="2"/>
      <c r="H81" s="11"/>
      <c r="I81" s="1"/>
      <c r="J81" s="1"/>
      <c r="K81" s="1"/>
      <c r="L81" s="1"/>
      <c r="M81" s="1"/>
      <c r="N81" s="1"/>
      <c r="O81" s="1"/>
      <c r="P81" s="1"/>
      <c r="Q81" s="1"/>
      <c r="R81" s="1"/>
      <c r="S81" s="1"/>
      <c r="T81" s="1"/>
      <c r="U81" s="1"/>
      <c r="V81" s="1"/>
      <c r="W81" s="1"/>
    </row>
    <row r="82" spans="1:23" ht="12.75">
      <c r="A82" s="1"/>
      <c r="B82" s="3"/>
      <c r="C82" s="12"/>
      <c r="D82" s="12"/>
      <c r="E82" s="12"/>
      <c r="F82" s="2"/>
      <c r="G82" s="2"/>
      <c r="H82" s="11"/>
      <c r="I82" s="1"/>
      <c r="J82" s="1"/>
      <c r="K82" s="1"/>
      <c r="L82" s="1"/>
      <c r="M82" s="1"/>
      <c r="N82" s="1"/>
      <c r="O82" s="1"/>
      <c r="P82" s="1"/>
      <c r="Q82" s="1"/>
      <c r="R82" s="1"/>
      <c r="S82" s="1"/>
      <c r="T82" s="1"/>
      <c r="U82" s="1"/>
      <c r="V82" s="1"/>
      <c r="W82" s="1"/>
    </row>
    <row r="83" spans="1:23" ht="12.75">
      <c r="A83" s="1"/>
      <c r="B83" s="3"/>
      <c r="C83" s="12"/>
      <c r="D83" s="12"/>
      <c r="E83" s="12"/>
      <c r="F83" s="2"/>
      <c r="G83" s="2"/>
      <c r="H83" s="11"/>
      <c r="I83" s="1"/>
      <c r="J83" s="1"/>
      <c r="K83" s="1"/>
      <c r="L83" s="1"/>
      <c r="M83" s="1"/>
      <c r="N83" s="1"/>
      <c r="O83" s="1"/>
      <c r="P83" s="1"/>
      <c r="Q83" s="1"/>
      <c r="R83" s="1"/>
      <c r="S83" s="1"/>
      <c r="T83" s="1"/>
      <c r="U83" s="1"/>
      <c r="V83" s="1"/>
      <c r="W83" s="1"/>
    </row>
    <row r="84" spans="1:23" ht="12.75">
      <c r="A84" s="1"/>
      <c r="B84" s="3"/>
      <c r="C84" s="12"/>
      <c r="D84" s="12"/>
      <c r="E84" s="12"/>
      <c r="F84" s="2"/>
      <c r="G84" s="2"/>
      <c r="H84" s="11"/>
      <c r="I84" s="1"/>
      <c r="J84" s="1"/>
      <c r="K84" s="1"/>
      <c r="L84" s="1"/>
      <c r="M84" s="1"/>
      <c r="N84" s="1"/>
      <c r="O84" s="1"/>
      <c r="P84" s="1"/>
      <c r="Q84" s="1"/>
      <c r="R84" s="1"/>
      <c r="S84" s="1"/>
      <c r="T84" s="1"/>
      <c r="U84" s="1"/>
      <c r="V84" s="1"/>
      <c r="W84" s="1"/>
    </row>
    <row r="85" spans="1:23" ht="12.75">
      <c r="A85" s="1"/>
      <c r="B85" s="3"/>
      <c r="C85" s="12"/>
      <c r="D85" s="12"/>
      <c r="E85" s="12"/>
      <c r="F85" s="2"/>
      <c r="G85" s="2"/>
      <c r="H85" s="11"/>
      <c r="I85" s="1"/>
      <c r="J85" s="1"/>
      <c r="K85" s="1"/>
      <c r="L85" s="1"/>
      <c r="M85" s="1"/>
      <c r="N85" s="1"/>
      <c r="O85" s="1"/>
      <c r="P85" s="1"/>
      <c r="Q85" s="1"/>
      <c r="R85" s="1"/>
      <c r="S85" s="1"/>
      <c r="T85" s="1"/>
      <c r="U85" s="1"/>
      <c r="V85" s="1"/>
      <c r="W85" s="1"/>
    </row>
    <row r="86" spans="1:23" ht="12.75">
      <c r="A86" s="1"/>
      <c r="B86" s="3"/>
      <c r="C86" s="12"/>
      <c r="D86" s="12"/>
      <c r="E86" s="12"/>
      <c r="F86" s="2"/>
      <c r="G86" s="2"/>
      <c r="H86" s="11"/>
      <c r="I86" s="1"/>
      <c r="J86" s="1"/>
      <c r="K86" s="1"/>
      <c r="L86" s="1"/>
      <c r="M86" s="1"/>
      <c r="N86" s="1"/>
      <c r="O86" s="1"/>
      <c r="P86" s="1"/>
      <c r="Q86" s="1"/>
      <c r="R86" s="1"/>
      <c r="S86" s="1"/>
      <c r="T86" s="1"/>
      <c r="U86" s="1"/>
      <c r="V86" s="1"/>
      <c r="W86" s="1"/>
    </row>
    <row r="87" spans="1:23" ht="12.75">
      <c r="A87" s="1"/>
      <c r="B87" s="3"/>
      <c r="C87" s="12"/>
      <c r="D87" s="12"/>
      <c r="E87" s="12"/>
      <c r="F87" s="2"/>
      <c r="G87" s="2"/>
      <c r="H87" s="11"/>
      <c r="I87" s="1"/>
      <c r="J87" s="1"/>
      <c r="K87" s="1"/>
      <c r="L87" s="1"/>
      <c r="M87" s="1"/>
      <c r="N87" s="1"/>
      <c r="O87" s="1"/>
      <c r="P87" s="1"/>
      <c r="Q87" s="1"/>
      <c r="R87" s="1"/>
      <c r="S87" s="1"/>
      <c r="T87" s="1"/>
      <c r="U87" s="1"/>
      <c r="V87" s="1"/>
      <c r="W87" s="1"/>
    </row>
    <row r="88" spans="1:23" ht="12.75">
      <c r="A88" s="1"/>
      <c r="B88" s="3"/>
      <c r="C88" s="12"/>
      <c r="D88" s="12"/>
      <c r="E88" s="12"/>
      <c r="F88" s="2"/>
      <c r="G88" s="2"/>
      <c r="H88" s="11"/>
      <c r="I88" s="1"/>
      <c r="J88" s="1"/>
      <c r="K88" s="1"/>
      <c r="L88" s="1"/>
      <c r="M88" s="1"/>
      <c r="N88" s="1"/>
      <c r="O88" s="1"/>
      <c r="P88" s="1"/>
      <c r="Q88" s="1"/>
      <c r="R88" s="1"/>
      <c r="S88" s="1"/>
      <c r="T88" s="1"/>
      <c r="U88" s="1"/>
      <c r="V88" s="1"/>
      <c r="W88" s="1"/>
    </row>
    <row r="89" spans="1:23" ht="12.75">
      <c r="A89" s="1"/>
      <c r="B89" s="3"/>
      <c r="C89" s="12"/>
      <c r="D89" s="12"/>
      <c r="E89" s="12"/>
      <c r="F89" s="2"/>
      <c r="G89" s="2"/>
      <c r="H89" s="11"/>
      <c r="I89" s="1"/>
      <c r="J89" s="1"/>
      <c r="K89" s="1"/>
      <c r="L89" s="1"/>
      <c r="M89" s="1"/>
      <c r="N89" s="1"/>
      <c r="O89" s="1"/>
      <c r="P89" s="1"/>
      <c r="Q89" s="1"/>
      <c r="R89" s="1"/>
      <c r="S89" s="1"/>
      <c r="T89" s="1"/>
      <c r="U89" s="1"/>
      <c r="V89" s="1"/>
      <c r="W89" s="1"/>
    </row>
    <row r="90" spans="1:23" ht="12.75">
      <c r="A90" s="1"/>
      <c r="B90" s="3"/>
      <c r="C90" s="12"/>
      <c r="D90" s="12"/>
      <c r="E90" s="12"/>
      <c r="F90" s="2"/>
      <c r="G90" s="2"/>
      <c r="H90" s="11"/>
      <c r="I90" s="1"/>
      <c r="J90" s="1"/>
      <c r="K90" s="1"/>
      <c r="L90" s="1"/>
      <c r="M90" s="1"/>
      <c r="N90" s="1"/>
      <c r="O90" s="1"/>
      <c r="P90" s="1"/>
      <c r="Q90" s="1"/>
      <c r="R90" s="1"/>
      <c r="S90" s="1"/>
      <c r="T90" s="1"/>
      <c r="U90" s="1"/>
      <c r="V90" s="1"/>
      <c r="W90" s="1"/>
    </row>
    <row r="91" spans="1:23" ht="12.75">
      <c r="A91" s="1"/>
      <c r="B91" s="3"/>
      <c r="C91" s="12"/>
      <c r="D91" s="12"/>
      <c r="E91" s="12"/>
      <c r="F91" s="2"/>
      <c r="G91" s="2"/>
      <c r="H91" s="11"/>
      <c r="I91" s="1"/>
      <c r="J91" s="1"/>
      <c r="K91" s="1"/>
      <c r="L91" s="1"/>
      <c r="M91" s="1"/>
      <c r="N91" s="1"/>
      <c r="O91" s="1"/>
      <c r="P91" s="1"/>
      <c r="Q91" s="1"/>
      <c r="R91" s="1"/>
      <c r="S91" s="1"/>
      <c r="T91" s="1"/>
      <c r="U91" s="1"/>
      <c r="V91" s="1"/>
      <c r="W91" s="1"/>
    </row>
    <row r="92" spans="1:23" ht="12.75">
      <c r="A92" s="1"/>
      <c r="B92" s="3"/>
      <c r="C92" s="12"/>
      <c r="D92" s="12"/>
      <c r="E92" s="12"/>
      <c r="F92" s="2"/>
      <c r="G92" s="2"/>
      <c r="H92" s="11"/>
      <c r="I92" s="1"/>
      <c r="J92" s="1"/>
      <c r="K92" s="1"/>
      <c r="L92" s="1"/>
      <c r="M92" s="1"/>
      <c r="N92" s="1"/>
      <c r="O92" s="1"/>
      <c r="P92" s="1"/>
      <c r="Q92" s="1"/>
      <c r="R92" s="1"/>
      <c r="S92" s="1"/>
      <c r="T92" s="1"/>
      <c r="U92" s="1"/>
      <c r="V92" s="1"/>
      <c r="W92" s="1"/>
    </row>
    <row r="93" spans="1:23" ht="12.75">
      <c r="A93" s="1"/>
      <c r="B93" s="3"/>
      <c r="C93" s="12"/>
      <c r="D93" s="12"/>
      <c r="E93" s="12"/>
      <c r="F93" s="2"/>
      <c r="G93" s="2"/>
      <c r="H93" s="11"/>
      <c r="I93" s="1"/>
      <c r="J93" s="1"/>
      <c r="K93" s="1"/>
      <c r="L93" s="1"/>
      <c r="M93" s="1"/>
      <c r="N93" s="1"/>
      <c r="O93" s="1"/>
      <c r="P93" s="1"/>
      <c r="Q93" s="1"/>
      <c r="R93" s="1"/>
      <c r="S93" s="1"/>
      <c r="T93" s="1"/>
      <c r="U93" s="1"/>
      <c r="V93" s="1"/>
      <c r="W93" s="1"/>
    </row>
    <row r="94" spans="1:23" ht="12.75">
      <c r="A94" s="1"/>
      <c r="B94" s="3"/>
      <c r="C94" s="12"/>
      <c r="D94" s="12"/>
      <c r="E94" s="12"/>
      <c r="F94" s="2"/>
      <c r="G94" s="2"/>
      <c r="H94" s="11"/>
      <c r="I94" s="1"/>
      <c r="J94" s="1"/>
      <c r="K94" s="1"/>
      <c r="L94" s="1"/>
      <c r="M94" s="1"/>
      <c r="N94" s="1"/>
      <c r="O94" s="1"/>
      <c r="P94" s="1"/>
      <c r="Q94" s="1"/>
      <c r="R94" s="1"/>
      <c r="S94" s="1"/>
      <c r="T94" s="1"/>
      <c r="U94" s="1"/>
      <c r="V94" s="1"/>
      <c r="W94" s="1"/>
    </row>
    <row r="95" spans="1:23" ht="12.75">
      <c r="A95" s="1"/>
      <c r="B95" s="3"/>
      <c r="C95" s="12"/>
      <c r="D95" s="12"/>
      <c r="E95" s="12"/>
      <c r="F95" s="2"/>
      <c r="G95" s="2"/>
      <c r="H95" s="11"/>
      <c r="I95" s="1"/>
      <c r="J95" s="1"/>
      <c r="K95" s="1"/>
      <c r="L95" s="1"/>
      <c r="M95" s="1"/>
      <c r="N95" s="1"/>
      <c r="O95" s="1"/>
      <c r="P95" s="1"/>
      <c r="Q95" s="1"/>
      <c r="R95" s="1"/>
      <c r="S95" s="1"/>
      <c r="T95" s="1"/>
      <c r="U95" s="1"/>
      <c r="V95" s="1"/>
      <c r="W95" s="1"/>
    </row>
    <row r="96" spans="1:23" ht="12.75">
      <c r="A96" s="1"/>
      <c r="B96" s="3"/>
      <c r="C96" s="12"/>
      <c r="D96" s="12"/>
      <c r="E96" s="12"/>
      <c r="F96" s="2"/>
      <c r="G96" s="2"/>
      <c r="H96" s="11"/>
      <c r="I96" s="1"/>
      <c r="J96" s="1"/>
      <c r="K96" s="1"/>
      <c r="L96" s="1"/>
      <c r="M96" s="1"/>
      <c r="N96" s="1"/>
      <c r="O96" s="1"/>
      <c r="P96" s="1"/>
      <c r="Q96" s="1"/>
      <c r="R96" s="1"/>
      <c r="S96" s="1"/>
      <c r="T96" s="1"/>
      <c r="U96" s="1"/>
      <c r="V96" s="1"/>
      <c r="W96" s="1"/>
    </row>
    <row r="97" spans="1:23" ht="12.75">
      <c r="A97" s="1"/>
      <c r="B97" s="3"/>
      <c r="C97" s="12"/>
      <c r="D97" s="12"/>
      <c r="E97" s="12"/>
      <c r="F97" s="2"/>
      <c r="G97" s="2"/>
      <c r="H97" s="11"/>
      <c r="I97" s="1"/>
      <c r="J97" s="1"/>
      <c r="K97" s="1"/>
      <c r="L97" s="1"/>
      <c r="M97" s="1"/>
      <c r="N97" s="1"/>
      <c r="O97" s="1"/>
      <c r="P97" s="1"/>
      <c r="Q97" s="1"/>
      <c r="R97" s="1"/>
      <c r="S97" s="1"/>
      <c r="T97" s="1"/>
      <c r="U97" s="1"/>
      <c r="V97" s="1"/>
      <c r="W97" s="1"/>
    </row>
    <row r="98" spans="1:23" ht="12.75">
      <c r="A98" s="1"/>
      <c r="B98" s="3"/>
      <c r="C98" s="12"/>
      <c r="D98" s="12"/>
      <c r="E98" s="12"/>
      <c r="F98" s="2"/>
      <c r="G98" s="2"/>
      <c r="H98" s="11"/>
      <c r="I98" s="1"/>
      <c r="J98" s="1"/>
      <c r="K98" s="1"/>
      <c r="L98" s="1"/>
      <c r="M98" s="1"/>
      <c r="N98" s="1"/>
      <c r="O98" s="1"/>
      <c r="P98" s="1"/>
      <c r="Q98" s="1"/>
      <c r="R98" s="1"/>
      <c r="S98" s="1"/>
      <c r="T98" s="1"/>
      <c r="U98" s="1"/>
      <c r="V98" s="1"/>
      <c r="W98" s="1"/>
    </row>
    <row r="99" spans="1:23" ht="12.75">
      <c r="A99" s="1"/>
      <c r="B99" s="3"/>
      <c r="C99" s="12"/>
      <c r="D99" s="12"/>
      <c r="E99" s="12"/>
      <c r="F99" s="2"/>
      <c r="G99" s="2"/>
      <c r="H99" s="11"/>
      <c r="I99" s="1"/>
      <c r="J99" s="1"/>
      <c r="K99" s="1"/>
      <c r="L99" s="1"/>
      <c r="M99" s="1"/>
      <c r="N99" s="1"/>
      <c r="O99" s="1"/>
      <c r="P99" s="1"/>
      <c r="Q99" s="1"/>
      <c r="R99" s="1"/>
      <c r="S99" s="1"/>
      <c r="T99" s="1"/>
      <c r="U99" s="1"/>
      <c r="V99" s="1"/>
      <c r="W99" s="1"/>
    </row>
    <row r="100" spans="1:23" ht="12.75">
      <c r="A100" s="1"/>
      <c r="B100" s="3"/>
      <c r="C100" s="12"/>
      <c r="D100" s="12"/>
      <c r="E100" s="12"/>
      <c r="F100" s="2"/>
      <c r="G100" s="2"/>
      <c r="H100" s="11"/>
      <c r="I100" s="1"/>
      <c r="J100" s="1"/>
      <c r="K100" s="1"/>
      <c r="L100" s="1"/>
      <c r="M100" s="1"/>
      <c r="N100" s="1"/>
      <c r="O100" s="1"/>
      <c r="P100" s="1"/>
      <c r="Q100" s="1"/>
      <c r="R100" s="1"/>
      <c r="S100" s="1"/>
      <c r="T100" s="1"/>
      <c r="U100" s="1"/>
      <c r="V100" s="1"/>
      <c r="W100" s="1"/>
    </row>
    <row r="101" spans="1:23" ht="12.75">
      <c r="A101" s="1"/>
      <c r="B101" s="3"/>
      <c r="C101" s="12"/>
      <c r="D101" s="12"/>
      <c r="E101" s="12"/>
      <c r="F101" s="2"/>
      <c r="G101" s="2"/>
      <c r="H101" s="11"/>
      <c r="I101" s="1"/>
      <c r="J101" s="1"/>
      <c r="K101" s="1"/>
      <c r="L101" s="1"/>
      <c r="M101" s="1"/>
      <c r="N101" s="1"/>
      <c r="O101" s="1"/>
      <c r="P101" s="1"/>
      <c r="Q101" s="1"/>
      <c r="R101" s="1"/>
      <c r="S101" s="1"/>
      <c r="T101" s="1"/>
      <c r="U101" s="1"/>
      <c r="V101" s="1"/>
      <c r="W101" s="1"/>
    </row>
    <row r="102" spans="1:23" ht="12.75">
      <c r="A102" s="1"/>
      <c r="B102" s="3"/>
      <c r="C102" s="12"/>
      <c r="D102" s="12"/>
      <c r="E102" s="12"/>
      <c r="F102" s="2"/>
      <c r="G102" s="2"/>
      <c r="H102" s="11"/>
      <c r="I102" s="1"/>
      <c r="J102" s="1"/>
      <c r="K102" s="1"/>
      <c r="L102" s="1"/>
      <c r="M102" s="1"/>
      <c r="N102" s="1"/>
      <c r="O102" s="1"/>
      <c r="P102" s="1"/>
      <c r="Q102" s="1"/>
      <c r="R102" s="1"/>
      <c r="S102" s="1"/>
      <c r="T102" s="1"/>
      <c r="U102" s="1"/>
      <c r="V102" s="1"/>
      <c r="W102" s="1"/>
    </row>
    <row r="103" spans="1:23" ht="12.75">
      <c r="A103" s="1"/>
      <c r="B103" s="3"/>
      <c r="C103" s="12"/>
      <c r="D103" s="12"/>
      <c r="E103" s="12"/>
      <c r="F103" s="2"/>
      <c r="G103" s="2"/>
      <c r="H103" s="11"/>
      <c r="I103" s="1"/>
      <c r="J103" s="1"/>
      <c r="K103" s="1"/>
      <c r="L103" s="1"/>
      <c r="M103" s="1"/>
      <c r="N103" s="1"/>
      <c r="O103" s="1"/>
      <c r="P103" s="1"/>
      <c r="Q103" s="1"/>
      <c r="R103" s="1"/>
      <c r="S103" s="1"/>
      <c r="T103" s="1"/>
      <c r="U103" s="1"/>
      <c r="V103" s="1"/>
      <c r="W103" s="1"/>
    </row>
    <row r="104" spans="1:23" ht="12.75">
      <c r="A104" s="1"/>
      <c r="B104" s="3"/>
      <c r="C104" s="12"/>
      <c r="D104" s="12"/>
      <c r="E104" s="12"/>
      <c r="F104" s="2"/>
      <c r="G104" s="2"/>
      <c r="H104" s="11"/>
      <c r="I104" s="1"/>
      <c r="J104" s="1"/>
      <c r="K104" s="1"/>
      <c r="L104" s="1"/>
      <c r="M104" s="1"/>
      <c r="N104" s="1"/>
      <c r="O104" s="1"/>
      <c r="P104" s="1"/>
      <c r="Q104" s="1"/>
      <c r="R104" s="1"/>
      <c r="S104" s="1"/>
      <c r="T104" s="1"/>
      <c r="U104" s="1"/>
      <c r="V104" s="1"/>
      <c r="W104" s="1"/>
    </row>
    <row r="105" spans="1:23" ht="12.75">
      <c r="A105" s="1"/>
      <c r="B105" s="3"/>
      <c r="C105" s="12"/>
      <c r="D105" s="12"/>
      <c r="E105" s="12"/>
      <c r="F105" s="2"/>
      <c r="G105" s="2"/>
      <c r="H105" s="11"/>
      <c r="I105" s="1"/>
      <c r="J105" s="1"/>
      <c r="K105" s="1"/>
      <c r="L105" s="1"/>
      <c r="M105" s="1"/>
      <c r="N105" s="1"/>
      <c r="O105" s="1"/>
      <c r="P105" s="1"/>
      <c r="Q105" s="1"/>
      <c r="R105" s="1"/>
      <c r="S105" s="1"/>
      <c r="T105" s="1"/>
      <c r="U105" s="1"/>
      <c r="V105" s="1"/>
      <c r="W105" s="1"/>
    </row>
    <row r="106" spans="1:23" ht="12.75">
      <c r="A106" s="1"/>
      <c r="B106" s="3"/>
      <c r="C106" s="12"/>
      <c r="D106" s="12"/>
      <c r="E106" s="12"/>
      <c r="F106" s="2"/>
      <c r="G106" s="2"/>
      <c r="H106" s="11"/>
      <c r="I106" s="1"/>
      <c r="J106" s="1"/>
      <c r="K106" s="1"/>
      <c r="L106" s="1"/>
      <c r="M106" s="1"/>
      <c r="N106" s="1"/>
      <c r="O106" s="1"/>
      <c r="P106" s="1"/>
      <c r="Q106" s="1"/>
      <c r="R106" s="1"/>
      <c r="S106" s="1"/>
      <c r="T106" s="1"/>
      <c r="U106" s="1"/>
      <c r="V106" s="1"/>
      <c r="W106" s="1"/>
    </row>
    <row r="107" spans="1:23" ht="12.75">
      <c r="A107" s="1"/>
      <c r="B107" s="3"/>
      <c r="C107" s="12"/>
      <c r="D107" s="12"/>
      <c r="E107" s="12"/>
      <c r="F107" s="2"/>
      <c r="G107" s="2"/>
      <c r="H107" s="11"/>
      <c r="I107" s="1"/>
      <c r="J107" s="1"/>
      <c r="K107" s="1"/>
      <c r="L107" s="1"/>
      <c r="M107" s="1"/>
      <c r="N107" s="1"/>
      <c r="O107" s="1"/>
      <c r="P107" s="1"/>
      <c r="Q107" s="1"/>
      <c r="R107" s="1"/>
      <c r="S107" s="1"/>
      <c r="T107" s="1"/>
      <c r="U107" s="1"/>
      <c r="V107" s="1"/>
      <c r="W107" s="1"/>
    </row>
    <row r="108" spans="1:23" ht="12.75">
      <c r="A108" s="1"/>
      <c r="B108" s="3"/>
      <c r="C108" s="12"/>
      <c r="D108" s="12"/>
      <c r="E108" s="12"/>
      <c r="F108" s="2"/>
      <c r="G108" s="2"/>
      <c r="H108" s="11"/>
      <c r="I108" s="1"/>
      <c r="J108" s="1"/>
      <c r="K108" s="1"/>
      <c r="L108" s="1"/>
      <c r="M108" s="1"/>
      <c r="N108" s="1"/>
      <c r="O108" s="1"/>
      <c r="P108" s="1"/>
      <c r="Q108" s="1"/>
      <c r="R108" s="1"/>
      <c r="S108" s="1"/>
      <c r="T108" s="1"/>
      <c r="U108" s="1"/>
      <c r="V108" s="1"/>
      <c r="W108" s="1"/>
    </row>
    <row r="109" spans="1:23" ht="12.75">
      <c r="A109" s="1"/>
      <c r="B109" s="3"/>
      <c r="C109" s="12"/>
      <c r="D109" s="12"/>
      <c r="E109" s="12"/>
      <c r="F109" s="2"/>
      <c r="G109" s="2"/>
      <c r="H109" s="11"/>
      <c r="I109" s="1"/>
      <c r="J109" s="1"/>
      <c r="K109" s="1"/>
      <c r="L109" s="1"/>
      <c r="M109" s="1"/>
      <c r="N109" s="1"/>
      <c r="O109" s="1"/>
      <c r="P109" s="1"/>
      <c r="Q109" s="1"/>
      <c r="R109" s="1"/>
      <c r="S109" s="1"/>
      <c r="T109" s="1"/>
      <c r="U109" s="1"/>
      <c r="V109" s="1"/>
      <c r="W109" s="1"/>
    </row>
    <row r="110" spans="1:23" ht="12.75">
      <c r="A110" s="1"/>
      <c r="B110" s="3"/>
      <c r="C110" s="12"/>
      <c r="D110" s="12"/>
      <c r="E110" s="12"/>
      <c r="F110" s="2"/>
      <c r="G110" s="2"/>
      <c r="H110" s="11"/>
      <c r="I110" s="1"/>
      <c r="J110" s="1"/>
      <c r="K110" s="1"/>
      <c r="L110" s="1"/>
      <c r="M110" s="1"/>
      <c r="N110" s="1"/>
      <c r="O110" s="1"/>
      <c r="P110" s="1"/>
      <c r="Q110" s="1"/>
      <c r="R110" s="1"/>
      <c r="S110" s="1"/>
      <c r="T110" s="1"/>
      <c r="U110" s="1"/>
      <c r="V110" s="1"/>
      <c r="W110" s="1"/>
    </row>
    <row r="111" spans="1:23" ht="12.75">
      <c r="A111" s="1"/>
      <c r="B111" s="3"/>
      <c r="C111" s="12"/>
      <c r="D111" s="12"/>
      <c r="E111" s="12"/>
      <c r="F111" s="2"/>
      <c r="G111" s="2"/>
      <c r="H111" s="11"/>
      <c r="I111" s="1"/>
      <c r="J111" s="1"/>
      <c r="K111" s="1"/>
      <c r="L111" s="1"/>
      <c r="M111" s="1"/>
      <c r="N111" s="1"/>
      <c r="O111" s="1"/>
      <c r="P111" s="1"/>
      <c r="Q111" s="1"/>
      <c r="R111" s="1"/>
      <c r="S111" s="1"/>
      <c r="T111" s="1"/>
      <c r="U111" s="1"/>
      <c r="V111" s="1"/>
      <c r="W111" s="1"/>
    </row>
    <row r="112" spans="1:23" ht="12.75">
      <c r="A112" s="1"/>
      <c r="B112" s="3"/>
      <c r="C112" s="12"/>
      <c r="D112" s="12"/>
      <c r="E112" s="12"/>
      <c r="F112" s="2"/>
      <c r="G112" s="2"/>
      <c r="H112" s="11"/>
      <c r="I112" s="1"/>
      <c r="J112" s="1"/>
      <c r="K112" s="1"/>
      <c r="L112" s="1"/>
      <c r="M112" s="1"/>
      <c r="N112" s="1"/>
      <c r="O112" s="1"/>
      <c r="P112" s="1"/>
      <c r="Q112" s="1"/>
      <c r="R112" s="1"/>
      <c r="S112" s="1"/>
      <c r="T112" s="1"/>
      <c r="U112" s="1"/>
      <c r="V112" s="1"/>
      <c r="W112" s="1"/>
    </row>
    <row r="113" spans="1:23" ht="12.75">
      <c r="A113" s="1"/>
      <c r="B113" s="3"/>
      <c r="C113" s="12"/>
      <c r="D113" s="12"/>
      <c r="E113" s="12"/>
      <c r="F113" s="2"/>
      <c r="G113" s="2"/>
      <c r="H113" s="11"/>
      <c r="I113" s="1"/>
      <c r="J113" s="1"/>
      <c r="K113" s="1"/>
      <c r="L113" s="1"/>
      <c r="M113" s="1"/>
      <c r="N113" s="1"/>
      <c r="O113" s="1"/>
      <c r="P113" s="1"/>
      <c r="Q113" s="1"/>
      <c r="R113" s="1"/>
      <c r="S113" s="1"/>
      <c r="T113" s="1"/>
      <c r="U113" s="1"/>
      <c r="V113" s="1"/>
      <c r="W113" s="1"/>
    </row>
    <row r="114" spans="1:23" ht="12.75">
      <c r="A114" s="1"/>
      <c r="B114" s="3"/>
      <c r="C114" s="12"/>
      <c r="D114" s="12"/>
      <c r="E114" s="12"/>
      <c r="F114" s="2"/>
      <c r="G114" s="2"/>
      <c r="H114" s="11"/>
      <c r="I114" s="1"/>
      <c r="J114" s="1"/>
      <c r="K114" s="1"/>
      <c r="L114" s="1"/>
      <c r="M114" s="1"/>
      <c r="N114" s="1"/>
      <c r="O114" s="1"/>
      <c r="P114" s="1"/>
      <c r="Q114" s="1"/>
      <c r="R114" s="1"/>
      <c r="S114" s="1"/>
      <c r="T114" s="1"/>
      <c r="U114" s="1"/>
      <c r="V114" s="1"/>
      <c r="W114" s="1"/>
    </row>
    <row r="115" spans="1:23" ht="12.75">
      <c r="A115" s="1"/>
      <c r="B115" s="3"/>
      <c r="C115" s="12"/>
      <c r="D115" s="12"/>
      <c r="E115" s="12"/>
      <c r="F115" s="2"/>
      <c r="G115" s="2"/>
      <c r="H115" s="11"/>
      <c r="I115" s="1"/>
      <c r="J115" s="1"/>
      <c r="K115" s="1"/>
      <c r="L115" s="1"/>
      <c r="M115" s="1"/>
      <c r="N115" s="1"/>
      <c r="O115" s="1"/>
      <c r="P115" s="1"/>
      <c r="Q115" s="1"/>
      <c r="R115" s="1"/>
      <c r="S115" s="1"/>
      <c r="T115" s="1"/>
      <c r="U115" s="1"/>
      <c r="V115" s="1"/>
      <c r="W115" s="1"/>
    </row>
    <row r="116" spans="1:23" ht="12.75">
      <c r="A116" s="1"/>
      <c r="B116" s="3"/>
      <c r="C116" s="12"/>
      <c r="D116" s="12"/>
      <c r="E116" s="12"/>
      <c r="F116" s="2"/>
      <c r="G116" s="2"/>
      <c r="H116" s="11"/>
      <c r="I116" s="1"/>
      <c r="J116" s="1"/>
      <c r="K116" s="1"/>
      <c r="L116" s="1"/>
      <c r="M116" s="1"/>
      <c r="N116" s="1"/>
      <c r="O116" s="1"/>
      <c r="P116" s="1"/>
      <c r="Q116" s="1"/>
      <c r="R116" s="1"/>
      <c r="S116" s="1"/>
      <c r="T116" s="1"/>
      <c r="U116" s="1"/>
      <c r="V116" s="1"/>
      <c r="W116" s="1"/>
    </row>
    <row r="117" spans="1:23" ht="12.75">
      <c r="A117" s="1"/>
      <c r="B117" s="3"/>
      <c r="C117" s="12"/>
      <c r="D117" s="12"/>
      <c r="E117" s="12"/>
      <c r="F117" s="2"/>
      <c r="G117" s="2"/>
      <c r="H117" s="11"/>
      <c r="I117" s="1"/>
      <c r="J117" s="1"/>
      <c r="K117" s="1"/>
      <c r="L117" s="1"/>
      <c r="M117" s="1"/>
      <c r="N117" s="1"/>
      <c r="O117" s="1"/>
      <c r="P117" s="1"/>
      <c r="Q117" s="1"/>
      <c r="R117" s="1"/>
      <c r="S117" s="1"/>
      <c r="T117" s="1"/>
      <c r="U117" s="1"/>
      <c r="V117" s="1"/>
      <c r="W117" s="1"/>
    </row>
    <row r="118" spans="1:23" ht="12.75">
      <c r="A118" s="1"/>
      <c r="B118" s="3"/>
      <c r="C118" s="12"/>
      <c r="D118" s="12"/>
      <c r="E118" s="12"/>
      <c r="F118" s="2"/>
      <c r="G118" s="2"/>
      <c r="H118" s="11"/>
      <c r="I118" s="1"/>
      <c r="J118" s="1"/>
      <c r="K118" s="1"/>
      <c r="L118" s="1"/>
      <c r="M118" s="1"/>
      <c r="N118" s="1"/>
      <c r="O118" s="1"/>
      <c r="P118" s="1"/>
      <c r="Q118" s="1"/>
      <c r="R118" s="1"/>
      <c r="S118" s="1"/>
      <c r="T118" s="1"/>
      <c r="U118" s="1"/>
      <c r="V118" s="1"/>
      <c r="W118" s="1"/>
    </row>
    <row r="119" spans="1:23" ht="12.75">
      <c r="A119" s="1"/>
      <c r="B119" s="3"/>
      <c r="C119" s="12"/>
      <c r="D119" s="12"/>
      <c r="E119" s="12"/>
      <c r="F119" s="2"/>
      <c r="G119" s="2"/>
      <c r="H119" s="11"/>
      <c r="I119" s="1"/>
      <c r="J119" s="1"/>
      <c r="K119" s="1"/>
      <c r="L119" s="1"/>
      <c r="M119" s="1"/>
      <c r="N119" s="1"/>
      <c r="O119" s="1"/>
      <c r="P119" s="1"/>
      <c r="Q119" s="1"/>
      <c r="R119" s="1"/>
      <c r="S119" s="1"/>
      <c r="T119" s="1"/>
      <c r="U119" s="1"/>
      <c r="V119" s="1"/>
      <c r="W119" s="1"/>
    </row>
    <row r="120" spans="1:23" ht="12.75">
      <c r="A120" s="1"/>
      <c r="B120" s="3"/>
      <c r="C120" s="12"/>
      <c r="D120" s="12"/>
      <c r="E120" s="12"/>
      <c r="F120" s="2"/>
      <c r="G120" s="2"/>
      <c r="H120" s="11"/>
      <c r="I120" s="1"/>
      <c r="J120" s="1"/>
      <c r="K120" s="1"/>
      <c r="L120" s="1"/>
      <c r="M120" s="1"/>
      <c r="N120" s="1"/>
      <c r="O120" s="1"/>
      <c r="P120" s="1"/>
      <c r="Q120" s="1"/>
      <c r="R120" s="1"/>
      <c r="S120" s="1"/>
      <c r="T120" s="1"/>
      <c r="U120" s="1"/>
      <c r="V120" s="1"/>
      <c r="W120" s="1"/>
    </row>
    <row r="121" spans="1:23" ht="12.75">
      <c r="A121" s="1"/>
      <c r="B121" s="3"/>
      <c r="C121" s="12"/>
      <c r="D121" s="12"/>
      <c r="E121" s="12"/>
      <c r="F121" s="2"/>
      <c r="G121" s="2"/>
      <c r="H121" s="11"/>
      <c r="I121" s="1"/>
      <c r="J121" s="1"/>
      <c r="K121" s="1"/>
      <c r="L121" s="1"/>
      <c r="M121" s="1"/>
      <c r="N121" s="1"/>
      <c r="O121" s="1"/>
      <c r="P121" s="1"/>
      <c r="Q121" s="1"/>
      <c r="R121" s="1"/>
      <c r="S121" s="1"/>
      <c r="T121" s="1"/>
      <c r="U121" s="1"/>
      <c r="V121" s="1"/>
      <c r="W121" s="1"/>
    </row>
    <row r="122" spans="1:23" ht="12.75">
      <c r="A122" s="1"/>
      <c r="B122" s="3"/>
      <c r="C122" s="12"/>
      <c r="D122" s="12"/>
      <c r="E122" s="12"/>
      <c r="F122" s="2"/>
      <c r="G122" s="2"/>
      <c r="H122" s="11"/>
      <c r="I122" s="1"/>
      <c r="J122" s="1"/>
      <c r="K122" s="1"/>
      <c r="L122" s="1"/>
      <c r="M122" s="1"/>
      <c r="N122" s="1"/>
      <c r="O122" s="1"/>
      <c r="P122" s="1"/>
      <c r="Q122" s="1"/>
      <c r="R122" s="1"/>
      <c r="S122" s="1"/>
      <c r="T122" s="1"/>
      <c r="U122" s="1"/>
      <c r="V122" s="1"/>
      <c r="W122" s="1"/>
    </row>
    <row r="123" spans="1:23" ht="12.75">
      <c r="A123" s="1"/>
      <c r="B123" s="3"/>
      <c r="C123" s="12"/>
      <c r="D123" s="12"/>
      <c r="E123" s="12"/>
      <c r="F123" s="2"/>
      <c r="G123" s="2"/>
      <c r="H123" s="11"/>
      <c r="I123" s="1"/>
      <c r="J123" s="1"/>
      <c r="K123" s="1"/>
      <c r="L123" s="1"/>
      <c r="M123" s="1"/>
      <c r="N123" s="1"/>
      <c r="O123" s="1"/>
      <c r="P123" s="1"/>
      <c r="Q123" s="1"/>
      <c r="R123" s="1"/>
      <c r="S123" s="1"/>
      <c r="T123" s="1"/>
      <c r="U123" s="1"/>
      <c r="V123" s="1"/>
      <c r="W123" s="1"/>
    </row>
    <row r="124" spans="1:23" ht="12.75">
      <c r="A124" s="1"/>
      <c r="B124" s="3"/>
      <c r="C124" s="12"/>
      <c r="D124" s="12"/>
      <c r="E124" s="12"/>
      <c r="F124" s="2"/>
      <c r="G124" s="2"/>
      <c r="H124" s="11"/>
      <c r="I124" s="1"/>
      <c r="J124" s="1"/>
      <c r="K124" s="1"/>
      <c r="L124" s="1"/>
      <c r="M124" s="1"/>
      <c r="N124" s="1"/>
      <c r="O124" s="1"/>
      <c r="P124" s="1"/>
      <c r="Q124" s="1"/>
      <c r="R124" s="1"/>
      <c r="S124" s="1"/>
      <c r="T124" s="1"/>
      <c r="U124" s="1"/>
      <c r="V124" s="1"/>
      <c r="W124" s="1"/>
    </row>
    <row r="125" spans="1:23" ht="12.75">
      <c r="A125" s="1"/>
      <c r="B125" s="3"/>
      <c r="C125" s="12"/>
      <c r="D125" s="12"/>
      <c r="E125" s="12"/>
      <c r="F125" s="2"/>
      <c r="G125" s="2"/>
      <c r="H125" s="11"/>
      <c r="I125" s="1"/>
      <c r="J125" s="1"/>
      <c r="K125" s="1"/>
      <c r="L125" s="1"/>
      <c r="M125" s="1"/>
      <c r="N125" s="1"/>
      <c r="O125" s="1"/>
      <c r="P125" s="1"/>
      <c r="Q125" s="1"/>
      <c r="R125" s="1"/>
      <c r="S125" s="1"/>
      <c r="T125" s="1"/>
      <c r="U125" s="1"/>
      <c r="V125" s="1"/>
      <c r="W125" s="1"/>
    </row>
    <row r="126" spans="1:23" ht="12.75">
      <c r="A126" s="1"/>
      <c r="B126" s="3"/>
      <c r="C126" s="12"/>
      <c r="D126" s="12"/>
      <c r="E126" s="12"/>
      <c r="F126" s="2"/>
      <c r="G126" s="2"/>
      <c r="H126" s="11"/>
      <c r="I126" s="1"/>
      <c r="J126" s="1"/>
      <c r="K126" s="1"/>
      <c r="L126" s="1"/>
      <c r="M126" s="1"/>
      <c r="N126" s="1"/>
      <c r="O126" s="1"/>
      <c r="P126" s="1"/>
      <c r="Q126" s="1"/>
      <c r="R126" s="1"/>
      <c r="S126" s="1"/>
      <c r="T126" s="1"/>
      <c r="U126" s="1"/>
      <c r="V126" s="1"/>
      <c r="W126" s="1"/>
    </row>
    <row r="127" spans="1:23" ht="12.75">
      <c r="A127" s="1"/>
      <c r="B127" s="3"/>
      <c r="C127" s="12"/>
      <c r="D127" s="12"/>
      <c r="E127" s="12"/>
      <c r="F127" s="2"/>
      <c r="G127" s="2"/>
      <c r="H127" s="11"/>
      <c r="I127" s="1"/>
      <c r="J127" s="1"/>
      <c r="K127" s="1"/>
      <c r="L127" s="1"/>
      <c r="M127" s="1"/>
      <c r="N127" s="1"/>
      <c r="O127" s="1"/>
      <c r="P127" s="1"/>
      <c r="Q127" s="1"/>
      <c r="R127" s="1"/>
      <c r="S127" s="1"/>
      <c r="T127" s="1"/>
      <c r="U127" s="1"/>
      <c r="V127" s="1"/>
      <c r="W127" s="1"/>
    </row>
    <row r="128" spans="1:23" ht="12.75">
      <c r="A128" s="1"/>
      <c r="B128" s="3"/>
      <c r="C128" s="12"/>
      <c r="D128" s="12"/>
      <c r="E128" s="12"/>
      <c r="F128" s="2"/>
      <c r="G128" s="2"/>
      <c r="H128" s="11"/>
      <c r="I128" s="1"/>
      <c r="J128" s="1"/>
      <c r="K128" s="1"/>
      <c r="L128" s="1"/>
      <c r="M128" s="1"/>
      <c r="N128" s="1"/>
      <c r="O128" s="1"/>
      <c r="P128" s="1"/>
      <c r="Q128" s="1"/>
      <c r="R128" s="1"/>
      <c r="S128" s="1"/>
      <c r="T128" s="1"/>
      <c r="U128" s="1"/>
      <c r="V128" s="1"/>
      <c r="W128" s="1"/>
    </row>
    <row r="129" spans="1:23" ht="12.75">
      <c r="A129" s="1"/>
      <c r="B129" s="3"/>
      <c r="C129" s="12"/>
      <c r="D129" s="12"/>
      <c r="E129" s="12"/>
      <c r="F129" s="2"/>
      <c r="G129" s="2"/>
      <c r="H129" s="11"/>
      <c r="I129" s="1"/>
      <c r="J129" s="1"/>
      <c r="K129" s="1"/>
      <c r="L129" s="1"/>
      <c r="M129" s="1"/>
      <c r="N129" s="1"/>
      <c r="O129" s="1"/>
      <c r="P129" s="1"/>
      <c r="Q129" s="1"/>
      <c r="R129" s="1"/>
      <c r="S129" s="1"/>
      <c r="T129" s="1"/>
      <c r="U129" s="1"/>
      <c r="V129" s="1"/>
      <c r="W129" s="1"/>
    </row>
    <row r="130" spans="1:23" ht="12.75">
      <c r="A130" s="1"/>
      <c r="B130" s="3"/>
      <c r="C130" s="12"/>
      <c r="D130" s="12"/>
      <c r="E130" s="12"/>
      <c r="F130" s="2"/>
      <c r="G130" s="2"/>
      <c r="H130" s="11"/>
      <c r="I130" s="1"/>
      <c r="J130" s="1"/>
      <c r="K130" s="1"/>
      <c r="L130" s="1"/>
      <c r="M130" s="1"/>
      <c r="N130" s="1"/>
      <c r="O130" s="1"/>
      <c r="P130" s="1"/>
      <c r="Q130" s="1"/>
      <c r="R130" s="1"/>
      <c r="S130" s="1"/>
      <c r="T130" s="1"/>
      <c r="U130" s="1"/>
      <c r="V130" s="1"/>
      <c r="W130" s="1"/>
    </row>
    <row r="131" spans="1:23" ht="12.75">
      <c r="A131" s="1"/>
      <c r="B131" s="3"/>
      <c r="C131" s="12"/>
      <c r="D131" s="12"/>
      <c r="E131" s="12"/>
      <c r="F131" s="2"/>
      <c r="G131" s="2"/>
      <c r="H131" s="11"/>
      <c r="I131" s="1"/>
      <c r="J131" s="1"/>
      <c r="K131" s="1"/>
      <c r="L131" s="1"/>
      <c r="M131" s="1"/>
      <c r="N131" s="1"/>
      <c r="O131" s="1"/>
      <c r="P131" s="1"/>
      <c r="Q131" s="1"/>
      <c r="R131" s="1"/>
      <c r="S131" s="1"/>
      <c r="T131" s="1"/>
      <c r="U131" s="1"/>
      <c r="V131" s="1"/>
      <c r="W131" s="1"/>
    </row>
    <row r="132" spans="1:23" ht="12.75">
      <c r="A132" s="1"/>
      <c r="B132" s="3"/>
      <c r="C132" s="12"/>
      <c r="D132" s="12"/>
      <c r="E132" s="12"/>
      <c r="F132" s="13"/>
      <c r="G132" s="2"/>
      <c r="H132" s="1"/>
      <c r="I132" s="1"/>
      <c r="J132" s="1"/>
      <c r="K132" s="1"/>
      <c r="L132" s="1"/>
      <c r="M132" s="1"/>
      <c r="N132" s="1"/>
      <c r="O132" s="1"/>
      <c r="P132" s="1"/>
      <c r="Q132" s="1"/>
      <c r="R132" s="1"/>
      <c r="S132" s="1"/>
      <c r="T132" s="1"/>
      <c r="U132" s="1"/>
      <c r="V132" s="1"/>
      <c r="W132" s="1"/>
    </row>
    <row r="133" spans="1:23" ht="12.75">
      <c r="A133" s="1"/>
      <c r="B133" s="3"/>
      <c r="C133" s="12"/>
      <c r="D133" s="12"/>
      <c r="E133" s="12"/>
      <c r="F133" s="13"/>
      <c r="G133" s="2"/>
      <c r="H133" s="1"/>
      <c r="I133" s="1"/>
      <c r="J133" s="1"/>
      <c r="K133" s="1"/>
      <c r="L133" s="1"/>
      <c r="M133" s="1"/>
      <c r="N133" s="1"/>
      <c r="O133" s="1"/>
      <c r="P133" s="1"/>
      <c r="Q133" s="1"/>
      <c r="R133" s="1"/>
      <c r="S133" s="1"/>
      <c r="T133" s="1"/>
      <c r="U133" s="1"/>
      <c r="V133" s="1"/>
      <c r="W133" s="1"/>
    </row>
    <row r="134" spans="1:23" ht="12.75">
      <c r="A134" s="1"/>
      <c r="B134" s="3"/>
      <c r="C134" s="12"/>
      <c r="D134" s="12"/>
      <c r="E134" s="12"/>
      <c r="F134" s="13"/>
      <c r="G134" s="2"/>
      <c r="H134" s="1"/>
      <c r="I134" s="1"/>
      <c r="J134" s="1"/>
      <c r="K134" s="1"/>
      <c r="L134" s="1"/>
      <c r="M134" s="1"/>
      <c r="N134" s="1"/>
      <c r="O134" s="1"/>
      <c r="P134" s="1"/>
      <c r="Q134" s="1"/>
      <c r="R134" s="1"/>
      <c r="S134" s="1"/>
      <c r="T134" s="1"/>
      <c r="U134" s="1"/>
      <c r="V134" s="1"/>
      <c r="W134" s="1"/>
    </row>
    <row r="135" spans="1:23" ht="12.75">
      <c r="A135" s="1"/>
      <c r="B135" s="3"/>
      <c r="C135" s="12"/>
      <c r="D135" s="12"/>
      <c r="E135" s="12"/>
      <c r="F135" s="13"/>
      <c r="G135" s="2"/>
      <c r="H135" s="1"/>
      <c r="I135" s="1"/>
      <c r="J135" s="1"/>
      <c r="K135" s="1"/>
      <c r="L135" s="1"/>
      <c r="M135" s="1"/>
      <c r="N135" s="1"/>
      <c r="O135" s="1"/>
      <c r="P135" s="1"/>
      <c r="Q135" s="1"/>
      <c r="R135" s="1"/>
      <c r="S135" s="1"/>
      <c r="T135" s="1"/>
      <c r="U135" s="1"/>
      <c r="V135" s="1"/>
      <c r="W135" s="1"/>
    </row>
    <row r="136" spans="1:23" ht="12.75">
      <c r="A136" s="1"/>
      <c r="B136" s="3"/>
      <c r="C136" s="12"/>
      <c r="D136" s="12"/>
      <c r="E136" s="12"/>
      <c r="F136" s="13"/>
      <c r="G136" s="2"/>
      <c r="H136" s="1"/>
      <c r="I136" s="1"/>
      <c r="J136" s="1"/>
      <c r="K136" s="1"/>
      <c r="L136" s="1"/>
      <c r="M136" s="1"/>
      <c r="N136" s="1"/>
      <c r="O136" s="1"/>
      <c r="P136" s="1"/>
      <c r="Q136" s="1"/>
      <c r="R136" s="1"/>
      <c r="S136" s="1"/>
      <c r="T136" s="1"/>
      <c r="U136" s="1"/>
      <c r="V136" s="1"/>
      <c r="W136" s="1"/>
    </row>
    <row r="137" spans="1:23" ht="12.75">
      <c r="A137" s="1"/>
      <c r="B137" s="3"/>
      <c r="C137" s="12"/>
      <c r="D137" s="12"/>
      <c r="E137" s="12"/>
      <c r="F137" s="13"/>
      <c r="G137" s="2"/>
      <c r="H137" s="1"/>
      <c r="I137" s="1"/>
      <c r="J137" s="1"/>
      <c r="K137" s="1"/>
      <c r="L137" s="1"/>
      <c r="M137" s="1"/>
      <c r="N137" s="1"/>
      <c r="O137" s="1"/>
      <c r="P137" s="1"/>
      <c r="Q137" s="1"/>
      <c r="R137" s="1"/>
      <c r="S137" s="1"/>
      <c r="T137" s="1"/>
      <c r="U137" s="1"/>
      <c r="V137" s="1"/>
      <c r="W137" s="1"/>
    </row>
    <row r="138" spans="1:23" ht="12.75">
      <c r="A138" s="1"/>
      <c r="B138" s="3"/>
      <c r="C138" s="12"/>
      <c r="D138" s="12"/>
      <c r="E138" s="12"/>
      <c r="F138" s="13"/>
      <c r="G138" s="2"/>
      <c r="H138" s="1"/>
      <c r="I138" s="1"/>
      <c r="J138" s="1"/>
      <c r="K138" s="1"/>
      <c r="L138" s="1"/>
      <c r="M138" s="1"/>
      <c r="N138" s="1"/>
      <c r="O138" s="1"/>
      <c r="P138" s="1"/>
      <c r="Q138" s="1"/>
      <c r="R138" s="1"/>
      <c r="S138" s="1"/>
      <c r="T138" s="1"/>
      <c r="U138" s="1"/>
      <c r="V138" s="1"/>
      <c r="W138" s="1"/>
    </row>
    <row r="139" spans="1:23" ht="12.75">
      <c r="A139" s="1"/>
      <c r="B139" s="3"/>
      <c r="C139" s="12"/>
      <c r="D139" s="12"/>
      <c r="E139" s="12"/>
      <c r="F139" s="13"/>
      <c r="G139" s="2"/>
      <c r="H139" s="1"/>
      <c r="I139" s="1"/>
      <c r="J139" s="1"/>
      <c r="K139" s="1"/>
      <c r="L139" s="1"/>
      <c r="M139" s="1"/>
      <c r="N139" s="1"/>
      <c r="O139" s="1"/>
      <c r="P139" s="1"/>
      <c r="Q139" s="1"/>
      <c r="R139" s="1"/>
      <c r="S139" s="1"/>
      <c r="T139" s="1"/>
      <c r="U139" s="1"/>
      <c r="V139" s="1"/>
      <c r="W139" s="1"/>
    </row>
    <row r="140" spans="1:23" ht="12.75">
      <c r="A140" s="1"/>
      <c r="B140" s="3"/>
      <c r="C140" s="12"/>
      <c r="D140" s="12"/>
      <c r="E140" s="12"/>
      <c r="F140" s="13"/>
      <c r="G140" s="2"/>
      <c r="H140" s="1"/>
      <c r="I140" s="1"/>
      <c r="J140" s="1"/>
      <c r="K140" s="1"/>
      <c r="L140" s="1"/>
      <c r="M140" s="1"/>
      <c r="N140" s="1"/>
      <c r="O140" s="1"/>
      <c r="P140" s="1"/>
      <c r="Q140" s="1"/>
      <c r="R140" s="1"/>
      <c r="S140" s="1"/>
      <c r="T140" s="1"/>
      <c r="U140" s="1"/>
      <c r="V140" s="1"/>
      <c r="W140" s="1"/>
    </row>
    <row r="141" spans="1:23" ht="12.75">
      <c r="A141" s="1"/>
      <c r="B141" s="3"/>
      <c r="C141" s="12"/>
      <c r="D141" s="12"/>
      <c r="E141" s="12"/>
      <c r="F141" s="13"/>
      <c r="G141" s="2"/>
      <c r="H141" s="1"/>
      <c r="I141" s="1"/>
      <c r="J141" s="1"/>
      <c r="K141" s="1"/>
      <c r="L141" s="1"/>
      <c r="M141" s="1"/>
      <c r="N141" s="1"/>
      <c r="O141" s="1"/>
      <c r="P141" s="1"/>
      <c r="Q141" s="1"/>
      <c r="R141" s="1"/>
      <c r="S141" s="1"/>
      <c r="T141" s="1"/>
      <c r="U141" s="1"/>
      <c r="V141" s="1"/>
      <c r="W141" s="1"/>
    </row>
    <row r="142" spans="1:23" ht="12.75">
      <c r="A142" s="1"/>
      <c r="B142" s="3"/>
      <c r="C142" s="12"/>
      <c r="D142" s="12"/>
      <c r="E142" s="12"/>
      <c r="F142" s="13"/>
      <c r="G142" s="2"/>
      <c r="H142" s="1"/>
      <c r="I142" s="1"/>
      <c r="J142" s="1"/>
      <c r="K142" s="1"/>
      <c r="L142" s="1"/>
      <c r="M142" s="1"/>
      <c r="N142" s="1"/>
      <c r="O142" s="1"/>
      <c r="P142" s="1"/>
      <c r="Q142" s="1"/>
      <c r="R142" s="1"/>
      <c r="S142" s="1"/>
      <c r="T142" s="1"/>
      <c r="U142" s="1"/>
      <c r="V142" s="1"/>
      <c r="W142" s="1"/>
    </row>
    <row r="143" spans="1:23" ht="12.75">
      <c r="A143" s="1"/>
      <c r="B143" s="3"/>
      <c r="C143" s="12"/>
      <c r="D143" s="12"/>
      <c r="E143" s="12"/>
      <c r="F143" s="13"/>
      <c r="G143" s="2"/>
      <c r="H143" s="1"/>
      <c r="I143" s="1"/>
      <c r="J143" s="1"/>
      <c r="K143" s="1"/>
      <c r="L143" s="1"/>
      <c r="M143" s="1"/>
      <c r="N143" s="1"/>
      <c r="O143" s="1"/>
      <c r="P143" s="1"/>
      <c r="Q143" s="1"/>
      <c r="R143" s="1"/>
      <c r="S143" s="1"/>
      <c r="T143" s="1"/>
      <c r="U143" s="1"/>
      <c r="V143" s="1"/>
      <c r="W143" s="1"/>
    </row>
    <row r="144" spans="1:23" ht="12.75">
      <c r="A144" s="1"/>
      <c r="B144" s="3"/>
      <c r="C144" s="12"/>
      <c r="D144" s="12"/>
      <c r="E144" s="12"/>
      <c r="F144" s="13"/>
      <c r="G144" s="2"/>
      <c r="H144" s="1"/>
      <c r="I144" s="1"/>
      <c r="J144" s="1"/>
      <c r="K144" s="1"/>
      <c r="L144" s="1"/>
      <c r="M144" s="1"/>
      <c r="N144" s="1"/>
      <c r="O144" s="1"/>
      <c r="P144" s="1"/>
      <c r="Q144" s="1"/>
      <c r="R144" s="1"/>
      <c r="S144" s="1"/>
      <c r="T144" s="1"/>
      <c r="U144" s="1"/>
      <c r="V144" s="1"/>
      <c r="W144" s="1"/>
    </row>
    <row r="145" spans="1:23" ht="12.75">
      <c r="A145" s="1"/>
      <c r="B145" s="3"/>
      <c r="C145" s="12"/>
      <c r="D145" s="12"/>
      <c r="E145" s="12"/>
      <c r="F145" s="13"/>
      <c r="G145" s="2"/>
      <c r="H145" s="1"/>
      <c r="I145" s="1"/>
      <c r="J145" s="1"/>
      <c r="K145" s="1"/>
      <c r="L145" s="1"/>
      <c r="M145" s="1"/>
      <c r="N145" s="1"/>
      <c r="O145" s="1"/>
      <c r="P145" s="1"/>
      <c r="Q145" s="1"/>
      <c r="R145" s="1"/>
      <c r="S145" s="1"/>
      <c r="T145" s="1"/>
      <c r="U145" s="1"/>
      <c r="V145" s="1"/>
      <c r="W145" s="1"/>
    </row>
    <row r="146" spans="1:23" ht="12.75">
      <c r="A146" s="1"/>
      <c r="B146" s="3"/>
      <c r="C146" s="12"/>
      <c r="D146" s="12"/>
      <c r="E146" s="12"/>
      <c r="F146" s="13"/>
      <c r="G146" s="2"/>
      <c r="H146" s="1"/>
      <c r="I146" s="1"/>
      <c r="J146" s="1"/>
      <c r="K146" s="1"/>
      <c r="L146" s="1"/>
      <c r="M146" s="1"/>
      <c r="N146" s="1"/>
      <c r="O146" s="1"/>
      <c r="P146" s="1"/>
      <c r="Q146" s="1"/>
      <c r="R146" s="1"/>
      <c r="S146" s="1"/>
      <c r="T146" s="1"/>
      <c r="U146" s="1"/>
      <c r="V146" s="1"/>
      <c r="W146" s="1"/>
    </row>
    <row r="147" spans="1:23" ht="12.75">
      <c r="A147" s="1"/>
      <c r="B147" s="3"/>
      <c r="C147" s="12"/>
      <c r="D147" s="12"/>
      <c r="E147" s="12"/>
      <c r="F147" s="13"/>
      <c r="G147" s="2"/>
      <c r="H147" s="1"/>
      <c r="I147" s="1"/>
      <c r="J147" s="1"/>
      <c r="K147" s="1"/>
      <c r="L147" s="1"/>
      <c r="M147" s="1"/>
      <c r="N147" s="1"/>
      <c r="O147" s="1"/>
      <c r="P147" s="1"/>
      <c r="Q147" s="1"/>
      <c r="R147" s="1"/>
      <c r="S147" s="1"/>
      <c r="T147" s="1"/>
      <c r="U147" s="1"/>
      <c r="V147" s="1"/>
      <c r="W147" s="1"/>
    </row>
    <row r="148" spans="1:23" ht="12.75">
      <c r="A148" s="1"/>
      <c r="B148" s="3"/>
      <c r="C148" s="12"/>
      <c r="D148" s="12"/>
      <c r="E148" s="12"/>
      <c r="F148" s="13"/>
      <c r="G148" s="2"/>
      <c r="H148" s="1"/>
      <c r="I148" s="1"/>
      <c r="J148" s="1"/>
      <c r="K148" s="1"/>
      <c r="L148" s="1"/>
      <c r="M148" s="1"/>
      <c r="N148" s="1"/>
      <c r="O148" s="1"/>
      <c r="P148" s="1"/>
      <c r="Q148" s="1"/>
      <c r="R148" s="1"/>
      <c r="S148" s="1"/>
      <c r="T148" s="1"/>
      <c r="U148" s="1"/>
      <c r="V148" s="1"/>
      <c r="W148" s="1"/>
    </row>
    <row r="149" spans="1:23" ht="12.75">
      <c r="A149" s="1"/>
      <c r="B149" s="3"/>
      <c r="C149" s="12"/>
      <c r="D149" s="12"/>
      <c r="E149" s="12"/>
      <c r="F149" s="13"/>
      <c r="G149" s="2"/>
      <c r="H149" s="1"/>
      <c r="I149" s="1"/>
      <c r="J149" s="1"/>
      <c r="K149" s="1"/>
      <c r="L149" s="1"/>
      <c r="M149" s="1"/>
      <c r="N149" s="1"/>
      <c r="O149" s="1"/>
      <c r="P149" s="1"/>
      <c r="Q149" s="1"/>
      <c r="R149" s="1"/>
      <c r="S149" s="1"/>
      <c r="T149" s="1"/>
      <c r="U149" s="1"/>
      <c r="V149" s="1"/>
      <c r="W149" s="1"/>
    </row>
    <row r="150" spans="1:23" ht="12.75">
      <c r="A150" s="1"/>
      <c r="B150" s="3"/>
      <c r="C150" s="12"/>
      <c r="D150" s="12"/>
      <c r="E150" s="12"/>
      <c r="F150" s="13"/>
      <c r="G150" s="2"/>
      <c r="H150" s="1"/>
      <c r="I150" s="1"/>
      <c r="J150" s="1"/>
      <c r="K150" s="1"/>
      <c r="L150" s="1"/>
      <c r="M150" s="1"/>
      <c r="N150" s="1"/>
      <c r="O150" s="1"/>
      <c r="P150" s="1"/>
      <c r="Q150" s="1"/>
      <c r="R150" s="1"/>
      <c r="S150" s="1"/>
      <c r="T150" s="1"/>
      <c r="U150" s="1"/>
      <c r="V150" s="1"/>
      <c r="W150" s="1"/>
    </row>
    <row r="151" spans="1:23" ht="12.75">
      <c r="A151" s="1"/>
      <c r="B151" s="3"/>
      <c r="C151" s="12"/>
      <c r="D151" s="12"/>
      <c r="E151" s="12"/>
      <c r="F151" s="13"/>
      <c r="G151" s="2"/>
      <c r="H151" s="1"/>
      <c r="I151" s="1"/>
      <c r="J151" s="1"/>
      <c r="K151" s="1"/>
      <c r="L151" s="1"/>
      <c r="M151" s="1"/>
      <c r="N151" s="1"/>
      <c r="O151" s="1"/>
      <c r="P151" s="1"/>
      <c r="Q151" s="1"/>
      <c r="R151" s="1"/>
      <c r="S151" s="1"/>
      <c r="T151" s="1"/>
      <c r="U151" s="1"/>
      <c r="V151" s="1"/>
      <c r="W151" s="1"/>
    </row>
    <row r="152" spans="1:23" ht="12.75">
      <c r="A152" s="1"/>
      <c r="B152" s="3"/>
      <c r="C152" s="12"/>
      <c r="D152" s="12"/>
      <c r="E152" s="12"/>
      <c r="F152" s="13"/>
      <c r="G152" s="2"/>
      <c r="H152" s="1"/>
      <c r="I152" s="1"/>
      <c r="J152" s="1"/>
      <c r="K152" s="1"/>
      <c r="L152" s="1"/>
      <c r="M152" s="1"/>
      <c r="N152" s="1"/>
      <c r="O152" s="1"/>
      <c r="P152" s="1"/>
      <c r="Q152" s="1"/>
      <c r="R152" s="1"/>
      <c r="S152" s="1"/>
      <c r="T152" s="1"/>
      <c r="U152" s="1"/>
      <c r="V152" s="1"/>
      <c r="W152" s="1"/>
    </row>
    <row r="153" spans="1:23" ht="12.75">
      <c r="A153" s="1"/>
      <c r="B153" s="3"/>
      <c r="C153" s="12"/>
      <c r="D153" s="12"/>
      <c r="E153" s="12"/>
      <c r="F153" s="13"/>
      <c r="G153" s="2"/>
      <c r="H153" s="1"/>
      <c r="I153" s="1"/>
      <c r="J153" s="1"/>
      <c r="K153" s="1"/>
      <c r="L153" s="1"/>
      <c r="M153" s="1"/>
      <c r="N153" s="1"/>
      <c r="O153" s="1"/>
      <c r="P153" s="1"/>
      <c r="Q153" s="1"/>
      <c r="R153" s="1"/>
      <c r="S153" s="1"/>
      <c r="T153" s="1"/>
      <c r="U153" s="1"/>
      <c r="V153" s="1"/>
      <c r="W153" s="1"/>
    </row>
    <row r="154" spans="1:23" ht="12.75">
      <c r="A154" s="1"/>
      <c r="B154" s="3"/>
      <c r="C154" s="12"/>
      <c r="D154" s="12"/>
      <c r="E154" s="12"/>
      <c r="F154" s="13"/>
      <c r="G154" s="2"/>
      <c r="H154" s="1"/>
      <c r="I154" s="1"/>
      <c r="J154" s="1"/>
      <c r="K154" s="1"/>
      <c r="L154" s="1"/>
      <c r="M154" s="1"/>
      <c r="N154" s="1"/>
      <c r="O154" s="1"/>
      <c r="P154" s="1"/>
      <c r="Q154" s="1"/>
      <c r="R154" s="1"/>
      <c r="S154" s="1"/>
      <c r="T154" s="1"/>
      <c r="U154" s="1"/>
      <c r="V154" s="1"/>
      <c r="W154" s="1"/>
    </row>
    <row r="155" spans="1:23" ht="12.75">
      <c r="A155" s="1"/>
      <c r="B155" s="3"/>
      <c r="C155" s="12"/>
      <c r="D155" s="12"/>
      <c r="E155" s="12"/>
      <c r="F155" s="13"/>
      <c r="G155" s="2"/>
      <c r="H155" s="1"/>
      <c r="I155" s="1"/>
      <c r="J155" s="1"/>
      <c r="K155" s="1"/>
      <c r="L155" s="1"/>
      <c r="M155" s="1"/>
      <c r="N155" s="1"/>
      <c r="O155" s="1"/>
      <c r="P155" s="1"/>
      <c r="Q155" s="1"/>
      <c r="R155" s="1"/>
      <c r="S155" s="1"/>
      <c r="T155" s="1"/>
      <c r="U155" s="1"/>
      <c r="V155" s="1"/>
      <c r="W155" s="1"/>
    </row>
    <row r="156" spans="1:23" ht="12.75">
      <c r="A156" s="1"/>
      <c r="B156" s="3"/>
      <c r="C156" s="12"/>
      <c r="D156" s="12"/>
      <c r="E156" s="12"/>
      <c r="F156" s="13"/>
      <c r="G156" s="2"/>
      <c r="H156" s="1"/>
      <c r="I156" s="1"/>
      <c r="J156" s="1"/>
      <c r="K156" s="1"/>
      <c r="L156" s="1"/>
      <c r="M156" s="1"/>
      <c r="N156" s="1"/>
      <c r="O156" s="1"/>
      <c r="P156" s="1"/>
      <c r="Q156" s="1"/>
      <c r="R156" s="1"/>
      <c r="S156" s="1"/>
      <c r="T156" s="1"/>
      <c r="U156" s="1"/>
      <c r="V156" s="1"/>
      <c r="W156" s="1"/>
    </row>
    <row r="157" spans="1:23" ht="12.75">
      <c r="A157" s="1"/>
      <c r="B157" s="3"/>
      <c r="C157" s="12"/>
      <c r="D157" s="12"/>
      <c r="E157" s="12"/>
      <c r="F157" s="13"/>
      <c r="G157" s="2"/>
      <c r="H157" s="1"/>
      <c r="I157" s="1"/>
      <c r="J157" s="1"/>
      <c r="K157" s="1"/>
      <c r="L157" s="1"/>
      <c r="M157" s="1"/>
      <c r="N157" s="1"/>
      <c r="O157" s="1"/>
      <c r="P157" s="1"/>
      <c r="Q157" s="1"/>
      <c r="R157" s="1"/>
      <c r="S157" s="1"/>
      <c r="T157" s="1"/>
      <c r="U157" s="1"/>
      <c r="V157" s="1"/>
      <c r="W157" s="1"/>
    </row>
    <row r="158" spans="1:23" ht="12.75">
      <c r="A158" s="1"/>
      <c r="B158" s="3"/>
      <c r="C158" s="12"/>
      <c r="D158" s="12"/>
      <c r="E158" s="12"/>
      <c r="F158" s="13"/>
      <c r="G158" s="2"/>
      <c r="H158" s="1"/>
      <c r="I158" s="1"/>
      <c r="J158" s="1"/>
      <c r="K158" s="1"/>
      <c r="L158" s="1"/>
      <c r="M158" s="1"/>
      <c r="N158" s="1"/>
      <c r="O158" s="1"/>
      <c r="P158" s="1"/>
      <c r="Q158" s="1"/>
      <c r="R158" s="1"/>
      <c r="S158" s="1"/>
      <c r="T158" s="1"/>
      <c r="U158" s="1"/>
      <c r="V158" s="1"/>
      <c r="W158" s="1"/>
    </row>
    <row r="159" spans="1:23" ht="12.75">
      <c r="A159" s="1"/>
      <c r="B159" s="3"/>
      <c r="C159" s="12"/>
      <c r="D159" s="12"/>
      <c r="E159" s="12"/>
      <c r="F159" s="13"/>
      <c r="G159" s="2"/>
      <c r="H159" s="1"/>
      <c r="I159" s="1"/>
      <c r="J159" s="1"/>
      <c r="K159" s="1"/>
      <c r="L159" s="1"/>
      <c r="M159" s="1"/>
      <c r="N159" s="1"/>
      <c r="O159" s="1"/>
      <c r="P159" s="1"/>
      <c r="Q159" s="1"/>
      <c r="R159" s="1"/>
      <c r="S159" s="1"/>
      <c r="T159" s="1"/>
      <c r="U159" s="1"/>
      <c r="V159" s="1"/>
      <c r="W159" s="1"/>
    </row>
    <row r="160" spans="1:23" ht="12.75">
      <c r="A160" s="1"/>
      <c r="B160" s="3"/>
      <c r="C160" s="12"/>
      <c r="D160" s="12"/>
      <c r="E160" s="12"/>
      <c r="F160" s="13"/>
      <c r="G160" s="2"/>
      <c r="H160" s="1"/>
      <c r="I160" s="1"/>
      <c r="J160" s="1"/>
      <c r="K160" s="1"/>
      <c r="L160" s="1"/>
      <c r="M160" s="1"/>
      <c r="N160" s="1"/>
      <c r="O160" s="1"/>
      <c r="P160" s="1"/>
      <c r="Q160" s="1"/>
      <c r="R160" s="1"/>
      <c r="S160" s="1"/>
      <c r="T160" s="1"/>
      <c r="U160" s="1"/>
      <c r="V160" s="1"/>
      <c r="W160" s="1"/>
    </row>
    <row r="161" spans="1:23" ht="12.75">
      <c r="A161" s="1"/>
      <c r="B161" s="3"/>
      <c r="C161" s="12"/>
      <c r="D161" s="12"/>
      <c r="E161" s="12"/>
      <c r="F161" s="13"/>
      <c r="G161" s="2"/>
      <c r="H161" s="1"/>
      <c r="I161" s="1"/>
      <c r="J161" s="1"/>
      <c r="K161" s="1"/>
      <c r="L161" s="1"/>
      <c r="M161" s="1"/>
      <c r="N161" s="1"/>
      <c r="O161" s="1"/>
      <c r="P161" s="1"/>
      <c r="Q161" s="1"/>
      <c r="R161" s="1"/>
      <c r="S161" s="1"/>
      <c r="T161" s="1"/>
      <c r="U161" s="1"/>
      <c r="V161" s="1"/>
      <c r="W161" s="1"/>
    </row>
    <row r="162" spans="1:23" ht="12.75">
      <c r="A162" s="1"/>
      <c r="B162" s="3"/>
      <c r="C162" s="12"/>
      <c r="D162" s="12"/>
      <c r="E162" s="12"/>
      <c r="F162" s="13"/>
      <c r="G162" s="2"/>
      <c r="H162" s="1"/>
      <c r="I162" s="1"/>
      <c r="J162" s="1"/>
      <c r="K162" s="1"/>
      <c r="L162" s="1"/>
      <c r="M162" s="1"/>
      <c r="N162" s="1"/>
      <c r="O162" s="1"/>
      <c r="P162" s="1"/>
      <c r="Q162" s="1"/>
      <c r="R162" s="1"/>
      <c r="S162" s="1"/>
      <c r="T162" s="1"/>
      <c r="U162" s="1"/>
      <c r="V162" s="1"/>
      <c r="W162" s="1"/>
    </row>
    <row r="163" spans="1:23" ht="12.75">
      <c r="A163" s="1"/>
      <c r="B163" s="3"/>
      <c r="C163" s="12"/>
      <c r="D163" s="12"/>
      <c r="E163" s="12"/>
      <c r="F163" s="13"/>
      <c r="G163" s="2"/>
      <c r="H163" s="1"/>
      <c r="I163" s="1"/>
      <c r="J163" s="1"/>
      <c r="K163" s="1"/>
      <c r="L163" s="1"/>
      <c r="M163" s="1"/>
      <c r="N163" s="1"/>
      <c r="O163" s="1"/>
      <c r="P163" s="1"/>
      <c r="Q163" s="1"/>
      <c r="R163" s="1"/>
      <c r="S163" s="1"/>
      <c r="T163" s="1"/>
      <c r="U163" s="1"/>
      <c r="V163" s="1"/>
      <c r="W163" s="1"/>
    </row>
    <row r="164" spans="1:23" ht="12.75">
      <c r="A164" s="1"/>
      <c r="B164" s="3"/>
      <c r="C164" s="12"/>
      <c r="D164" s="12"/>
      <c r="E164" s="12"/>
      <c r="F164" s="13"/>
      <c r="G164" s="2"/>
      <c r="H164" s="1"/>
      <c r="I164" s="1"/>
      <c r="J164" s="1"/>
      <c r="K164" s="1"/>
      <c r="L164" s="1"/>
      <c r="M164" s="1"/>
      <c r="N164" s="1"/>
      <c r="O164" s="1"/>
      <c r="P164" s="1"/>
      <c r="Q164" s="1"/>
      <c r="R164" s="1"/>
      <c r="S164" s="1"/>
      <c r="T164" s="1"/>
      <c r="U164" s="1"/>
      <c r="V164" s="1"/>
      <c r="W164" s="1"/>
    </row>
    <row r="165" spans="1:23" ht="12.75">
      <c r="A165" s="1"/>
      <c r="B165" s="3"/>
      <c r="C165" s="12"/>
      <c r="D165" s="12"/>
      <c r="E165" s="12"/>
      <c r="F165" s="13"/>
      <c r="G165" s="2"/>
      <c r="H165" s="1"/>
      <c r="I165" s="1"/>
      <c r="J165" s="1"/>
      <c r="K165" s="1"/>
      <c r="L165" s="1"/>
      <c r="M165" s="1"/>
      <c r="N165" s="1"/>
      <c r="O165" s="1"/>
      <c r="P165" s="1"/>
      <c r="Q165" s="1"/>
      <c r="R165" s="1"/>
      <c r="S165" s="1"/>
      <c r="T165" s="1"/>
      <c r="U165" s="1"/>
      <c r="V165" s="1"/>
      <c r="W165" s="1"/>
    </row>
    <row r="166" spans="1:23" ht="12.75">
      <c r="A166" s="1"/>
      <c r="B166" s="3"/>
      <c r="C166" s="12"/>
      <c r="D166" s="12"/>
      <c r="E166" s="12"/>
      <c r="F166" s="13"/>
      <c r="G166" s="2"/>
      <c r="H166" s="1"/>
      <c r="I166" s="1"/>
      <c r="J166" s="1"/>
      <c r="K166" s="1"/>
      <c r="L166" s="1"/>
      <c r="M166" s="1"/>
      <c r="N166" s="1"/>
      <c r="O166" s="1"/>
      <c r="P166" s="1"/>
      <c r="Q166" s="1"/>
      <c r="R166" s="1"/>
      <c r="S166" s="1"/>
      <c r="T166" s="1"/>
      <c r="U166" s="1"/>
      <c r="V166" s="1"/>
      <c r="W166" s="1"/>
    </row>
    <row r="167" spans="1:23" ht="12.75">
      <c r="A167" s="1"/>
      <c r="B167" s="3"/>
      <c r="C167" s="12"/>
      <c r="D167" s="12"/>
      <c r="E167" s="12"/>
      <c r="F167" s="13"/>
      <c r="G167" s="2"/>
      <c r="H167" s="1"/>
      <c r="I167" s="1"/>
      <c r="J167" s="1"/>
      <c r="K167" s="1"/>
      <c r="L167" s="1"/>
      <c r="M167" s="1"/>
      <c r="N167" s="1"/>
      <c r="O167" s="1"/>
      <c r="P167" s="1"/>
      <c r="Q167" s="1"/>
      <c r="R167" s="1"/>
      <c r="S167" s="1"/>
      <c r="T167" s="1"/>
      <c r="U167" s="1"/>
      <c r="V167" s="1"/>
      <c r="W167" s="1"/>
    </row>
    <row r="168" spans="1:23" ht="12.75">
      <c r="A168" s="1"/>
      <c r="B168" s="1"/>
      <c r="C168" s="10"/>
      <c r="D168" s="10"/>
      <c r="E168" s="10"/>
      <c r="F168" s="1"/>
      <c r="G168" s="1"/>
      <c r="H168" s="1"/>
      <c r="I168" s="1"/>
      <c r="J168" s="1"/>
      <c r="K168" s="1"/>
      <c r="L168" s="1"/>
      <c r="M168" s="1"/>
      <c r="N168" s="1"/>
      <c r="O168" s="1"/>
      <c r="P168" s="1"/>
      <c r="Q168" s="1"/>
      <c r="R168" s="1"/>
      <c r="S168" s="1"/>
      <c r="T168" s="1"/>
      <c r="U168" s="1"/>
      <c r="V168" s="1"/>
      <c r="W168" s="1"/>
    </row>
    <row r="169" spans="1:23" ht="12.75">
      <c r="A169" s="1"/>
      <c r="B169" s="1"/>
      <c r="C169" s="10"/>
      <c r="D169" s="10"/>
      <c r="E169" s="10"/>
      <c r="F169" s="1"/>
      <c r="G169" s="1"/>
      <c r="H169" s="1"/>
      <c r="I169" s="1"/>
      <c r="J169" s="1"/>
      <c r="K169" s="1"/>
      <c r="L169" s="1"/>
      <c r="M169" s="1"/>
      <c r="N169" s="1"/>
      <c r="O169" s="1"/>
      <c r="P169" s="1"/>
      <c r="Q169" s="1"/>
      <c r="R169" s="1"/>
      <c r="S169" s="1"/>
      <c r="T169" s="1"/>
      <c r="U169" s="1"/>
      <c r="V169" s="1"/>
      <c r="W169" s="1"/>
    </row>
    <row r="170" spans="1:23" ht="12.75">
      <c r="A170" s="1"/>
      <c r="B170" s="1"/>
      <c r="C170" s="10"/>
      <c r="D170" s="10"/>
      <c r="E170" s="10"/>
      <c r="F170" s="1"/>
      <c r="G170" s="1"/>
      <c r="H170" s="1"/>
      <c r="I170" s="1"/>
      <c r="J170" s="1"/>
      <c r="K170" s="1"/>
      <c r="L170" s="1"/>
      <c r="M170" s="1"/>
      <c r="N170" s="1"/>
      <c r="O170" s="1"/>
      <c r="P170" s="1"/>
      <c r="Q170" s="1"/>
      <c r="R170" s="1"/>
      <c r="S170" s="1"/>
      <c r="T170" s="1"/>
      <c r="U170" s="1"/>
      <c r="V170" s="1"/>
      <c r="W170" s="1"/>
    </row>
    <row r="171" spans="1:23" ht="12.75">
      <c r="A171" s="1"/>
      <c r="B171" s="1"/>
      <c r="C171" s="10"/>
      <c r="D171" s="10"/>
      <c r="E171" s="10"/>
      <c r="F171" s="1"/>
      <c r="G171" s="1"/>
      <c r="H171" s="1"/>
      <c r="I171" s="1"/>
      <c r="J171" s="1"/>
      <c r="K171" s="1"/>
      <c r="L171" s="1"/>
      <c r="M171" s="1"/>
      <c r="N171" s="1"/>
      <c r="O171" s="1"/>
      <c r="P171" s="1"/>
      <c r="Q171" s="1"/>
      <c r="R171" s="1"/>
      <c r="S171" s="1"/>
      <c r="T171" s="1"/>
      <c r="U171" s="1"/>
      <c r="V171" s="1"/>
      <c r="W171" s="1"/>
    </row>
    <row r="172" spans="1:23" ht="12.75">
      <c r="A172" s="1"/>
      <c r="B172" s="1"/>
      <c r="C172" s="10"/>
      <c r="D172" s="10"/>
      <c r="E172" s="10"/>
      <c r="F172" s="1"/>
      <c r="G172" s="1"/>
      <c r="H172" s="1"/>
      <c r="I172" s="1"/>
      <c r="J172" s="1"/>
      <c r="K172" s="1"/>
      <c r="L172" s="1"/>
      <c r="M172" s="1"/>
      <c r="N172" s="1"/>
      <c r="O172" s="1"/>
      <c r="P172" s="1"/>
      <c r="Q172" s="1"/>
      <c r="R172" s="1"/>
      <c r="S172" s="1"/>
      <c r="T172" s="1"/>
      <c r="U172" s="1"/>
      <c r="V172" s="1"/>
      <c r="W172" s="1"/>
    </row>
    <row r="173" spans="1:23" ht="12.75">
      <c r="A173" s="1"/>
      <c r="B173" s="1"/>
      <c r="C173" s="10"/>
      <c r="D173" s="10"/>
      <c r="E173" s="10"/>
      <c r="F173" s="1"/>
      <c r="G173" s="1"/>
      <c r="H173" s="1"/>
      <c r="I173" s="1"/>
      <c r="J173" s="1"/>
      <c r="K173" s="1"/>
      <c r="L173" s="1"/>
      <c r="M173" s="1"/>
      <c r="N173" s="1"/>
      <c r="O173" s="1"/>
      <c r="P173" s="1"/>
      <c r="Q173" s="1"/>
      <c r="R173" s="1"/>
      <c r="S173" s="1"/>
      <c r="T173" s="1"/>
      <c r="U173" s="1"/>
      <c r="V173" s="1"/>
      <c r="W173" s="1"/>
    </row>
    <row r="174" spans="1:23" ht="12.75">
      <c r="A174" s="1"/>
      <c r="B174" s="1"/>
      <c r="C174" s="10"/>
      <c r="D174" s="10"/>
      <c r="E174" s="10"/>
      <c r="F174" s="1"/>
      <c r="G174" s="1"/>
      <c r="H174" s="1"/>
      <c r="I174" s="1"/>
      <c r="J174" s="1"/>
      <c r="K174" s="1"/>
      <c r="L174" s="1"/>
      <c r="M174" s="1"/>
      <c r="N174" s="1"/>
      <c r="O174" s="1"/>
      <c r="P174" s="1"/>
      <c r="Q174" s="1"/>
      <c r="R174" s="1"/>
      <c r="S174" s="1"/>
      <c r="T174" s="1"/>
      <c r="U174" s="1"/>
      <c r="V174" s="1"/>
      <c r="W174" s="1"/>
    </row>
    <row r="175" spans="1:23" ht="12.75">
      <c r="A175" s="1"/>
      <c r="B175" s="1"/>
      <c r="C175" s="10"/>
      <c r="D175" s="10"/>
      <c r="E175" s="10"/>
      <c r="F175" s="1"/>
      <c r="G175" s="1"/>
      <c r="H175" s="1"/>
      <c r="I175" s="1"/>
      <c r="J175" s="1"/>
      <c r="K175" s="1"/>
      <c r="L175" s="1"/>
      <c r="M175" s="1"/>
      <c r="N175" s="1"/>
      <c r="O175" s="1"/>
      <c r="P175" s="1"/>
      <c r="Q175" s="1"/>
      <c r="R175" s="1"/>
      <c r="S175" s="1"/>
      <c r="T175" s="1"/>
      <c r="U175" s="1"/>
      <c r="V175" s="1"/>
      <c r="W175" s="1"/>
    </row>
    <row r="176" spans="1:23" ht="12.75">
      <c r="A176" s="1"/>
      <c r="B176" s="1"/>
      <c r="C176" s="10"/>
      <c r="D176" s="10"/>
      <c r="E176" s="10"/>
      <c r="F176" s="1"/>
      <c r="G176" s="1"/>
      <c r="H176" s="1"/>
      <c r="I176" s="1"/>
      <c r="J176" s="1"/>
      <c r="K176" s="1"/>
      <c r="L176" s="1"/>
      <c r="M176" s="1"/>
      <c r="N176" s="1"/>
      <c r="O176" s="1"/>
      <c r="P176" s="1"/>
      <c r="Q176" s="1"/>
      <c r="R176" s="1"/>
      <c r="S176" s="1"/>
      <c r="T176" s="1"/>
      <c r="U176" s="1"/>
      <c r="V176" s="1"/>
      <c r="W176" s="1"/>
    </row>
    <row r="177" spans="1:23" ht="12.75">
      <c r="A177" s="1"/>
      <c r="B177" s="1"/>
      <c r="C177" s="10"/>
      <c r="D177" s="10"/>
      <c r="E177" s="10"/>
      <c r="F177" s="1"/>
      <c r="G177" s="1"/>
      <c r="H177" s="1"/>
      <c r="I177" s="1"/>
      <c r="J177" s="1"/>
      <c r="K177" s="1"/>
      <c r="L177" s="1"/>
      <c r="M177" s="1"/>
      <c r="N177" s="1"/>
      <c r="O177" s="1"/>
      <c r="P177" s="1"/>
      <c r="Q177" s="1"/>
      <c r="R177" s="1"/>
      <c r="S177" s="1"/>
      <c r="T177" s="1"/>
      <c r="U177" s="1"/>
      <c r="V177" s="1"/>
      <c r="W177" s="1"/>
    </row>
    <row r="178" spans="1:23" ht="12.75">
      <c r="A178" s="1"/>
      <c r="B178" s="1"/>
      <c r="C178" s="10"/>
      <c r="D178" s="10"/>
      <c r="E178" s="10"/>
      <c r="F178" s="1"/>
      <c r="G178" s="1"/>
      <c r="H178" s="1"/>
      <c r="I178" s="1"/>
      <c r="J178" s="1"/>
      <c r="K178" s="1"/>
      <c r="L178" s="1"/>
      <c r="M178" s="1"/>
      <c r="N178" s="1"/>
      <c r="O178" s="1"/>
      <c r="P178" s="1"/>
      <c r="Q178" s="1"/>
      <c r="R178" s="1"/>
      <c r="S178" s="1"/>
      <c r="T178" s="1"/>
      <c r="U178" s="1"/>
      <c r="V178" s="1"/>
      <c r="W178" s="1"/>
    </row>
    <row r="179" spans="1:23" ht="12.75">
      <c r="A179" s="1"/>
      <c r="B179" s="1"/>
      <c r="C179" s="10"/>
      <c r="D179" s="10"/>
      <c r="E179" s="10"/>
      <c r="F179" s="1"/>
      <c r="G179" s="1"/>
      <c r="H179" s="1"/>
      <c r="I179" s="1"/>
      <c r="J179" s="1"/>
      <c r="K179" s="1"/>
      <c r="L179" s="1"/>
      <c r="M179" s="1"/>
      <c r="N179" s="1"/>
      <c r="O179" s="1"/>
      <c r="P179" s="1"/>
      <c r="Q179" s="1"/>
      <c r="R179" s="1"/>
      <c r="S179" s="1"/>
      <c r="T179" s="1"/>
      <c r="U179" s="1"/>
      <c r="V179" s="1"/>
      <c r="W179" s="1"/>
    </row>
    <row r="180" spans="1:23" ht="12.75">
      <c r="A180" s="1"/>
      <c r="B180" s="1"/>
      <c r="C180" s="10"/>
      <c r="D180" s="10"/>
      <c r="E180" s="10"/>
      <c r="F180" s="1"/>
      <c r="G180" s="1"/>
      <c r="H180" s="1"/>
      <c r="I180" s="1"/>
      <c r="J180" s="1"/>
      <c r="K180" s="1"/>
      <c r="L180" s="1"/>
      <c r="M180" s="1"/>
      <c r="N180" s="1"/>
      <c r="O180" s="1"/>
      <c r="P180" s="1"/>
      <c r="Q180" s="1"/>
      <c r="R180" s="1"/>
      <c r="S180" s="1"/>
      <c r="T180" s="1"/>
      <c r="U180" s="1"/>
      <c r="V180" s="1"/>
      <c r="W180" s="1"/>
    </row>
    <row r="181" spans="1:23" ht="12.75">
      <c r="A181" s="1"/>
      <c r="B181" s="1"/>
      <c r="C181" s="10"/>
      <c r="D181" s="10"/>
      <c r="E181" s="10"/>
      <c r="F181" s="1"/>
      <c r="G181" s="1"/>
      <c r="H181" s="1"/>
      <c r="I181" s="1"/>
      <c r="J181" s="1"/>
      <c r="K181" s="1"/>
      <c r="L181" s="1"/>
      <c r="M181" s="1"/>
      <c r="N181" s="1"/>
      <c r="O181" s="1"/>
      <c r="P181" s="1"/>
      <c r="Q181" s="1"/>
      <c r="R181" s="1"/>
      <c r="S181" s="1"/>
      <c r="T181" s="1"/>
      <c r="U181" s="1"/>
      <c r="V181" s="1"/>
      <c r="W181" s="1"/>
    </row>
    <row r="182" spans="1:23" ht="12.75">
      <c r="A182" s="1"/>
      <c r="B182" s="1"/>
      <c r="C182" s="10"/>
      <c r="D182" s="10"/>
      <c r="E182" s="10"/>
      <c r="F182" s="1"/>
      <c r="G182" s="1"/>
      <c r="H182" s="1"/>
      <c r="I182" s="1"/>
      <c r="J182" s="1"/>
      <c r="K182" s="1"/>
      <c r="L182" s="1"/>
      <c r="M182" s="1"/>
      <c r="N182" s="1"/>
      <c r="O182" s="1"/>
      <c r="P182" s="1"/>
      <c r="Q182" s="1"/>
      <c r="R182" s="1"/>
      <c r="S182" s="1"/>
      <c r="T182" s="1"/>
      <c r="U182" s="1"/>
      <c r="V182" s="1"/>
      <c r="W182" s="1"/>
    </row>
    <row r="183" spans="1:23" ht="12.75">
      <c r="A183" s="1"/>
      <c r="B183" s="1"/>
      <c r="C183" s="10"/>
      <c r="D183" s="10"/>
      <c r="E183" s="10"/>
      <c r="F183" s="1"/>
      <c r="G183" s="1"/>
      <c r="H183" s="1"/>
      <c r="I183" s="1"/>
      <c r="J183" s="1"/>
      <c r="K183" s="1"/>
      <c r="L183" s="1"/>
      <c r="M183" s="1"/>
      <c r="N183" s="1"/>
      <c r="O183" s="1"/>
      <c r="P183" s="1"/>
      <c r="Q183" s="1"/>
      <c r="R183" s="1"/>
      <c r="S183" s="1"/>
      <c r="T183" s="1"/>
      <c r="U183" s="1"/>
      <c r="V183" s="1"/>
      <c r="W183" s="1"/>
    </row>
    <row r="184" spans="1:23" ht="12.75">
      <c r="A184" s="1"/>
      <c r="B184" s="1"/>
      <c r="C184" s="10"/>
      <c r="D184" s="10"/>
      <c r="E184" s="10"/>
      <c r="F184" s="1"/>
      <c r="G184" s="1"/>
      <c r="H184" s="1"/>
      <c r="I184" s="1"/>
      <c r="J184" s="1"/>
      <c r="K184" s="1"/>
      <c r="L184" s="1"/>
      <c r="M184" s="1"/>
      <c r="N184" s="1"/>
      <c r="O184" s="1"/>
      <c r="P184" s="1"/>
      <c r="Q184" s="1"/>
      <c r="R184" s="1"/>
      <c r="S184" s="1"/>
      <c r="T184" s="1"/>
      <c r="U184" s="1"/>
      <c r="V184" s="1"/>
      <c r="W184" s="1"/>
    </row>
    <row r="185" spans="1:23" ht="12.75">
      <c r="A185" s="1"/>
      <c r="B185" s="1"/>
      <c r="C185" s="10"/>
      <c r="D185" s="10"/>
      <c r="E185" s="10"/>
      <c r="F185" s="1"/>
      <c r="G185" s="1"/>
      <c r="H185" s="1"/>
      <c r="I185" s="1"/>
      <c r="J185" s="1"/>
      <c r="K185" s="1"/>
      <c r="L185" s="1"/>
      <c r="M185" s="1"/>
      <c r="N185" s="1"/>
      <c r="O185" s="1"/>
      <c r="P185" s="1"/>
      <c r="Q185" s="1"/>
      <c r="R185" s="1"/>
      <c r="S185" s="1"/>
      <c r="T185" s="1"/>
      <c r="U185" s="1"/>
      <c r="V185" s="1"/>
      <c r="W185" s="1"/>
    </row>
    <row r="186" spans="1:23" ht="12.75">
      <c r="A186" s="1"/>
      <c r="B186" s="1"/>
      <c r="C186" s="10"/>
      <c r="D186" s="10"/>
      <c r="E186" s="10"/>
      <c r="F186" s="1"/>
      <c r="G186" s="1"/>
      <c r="H186" s="1"/>
      <c r="I186" s="1"/>
      <c r="J186" s="1"/>
      <c r="K186" s="1"/>
      <c r="L186" s="1"/>
      <c r="M186" s="1"/>
      <c r="N186" s="1"/>
      <c r="O186" s="1"/>
      <c r="P186" s="1"/>
      <c r="Q186" s="1"/>
      <c r="R186" s="1"/>
      <c r="S186" s="1"/>
      <c r="T186" s="1"/>
      <c r="U186" s="1"/>
      <c r="V186" s="1"/>
      <c r="W186" s="1"/>
    </row>
    <row r="187" spans="1:23" ht="12.75">
      <c r="A187" s="1"/>
      <c r="B187" s="1"/>
      <c r="C187" s="10"/>
      <c r="D187" s="10"/>
      <c r="E187" s="10"/>
      <c r="F187" s="1"/>
      <c r="G187" s="1"/>
      <c r="H187" s="1"/>
      <c r="I187" s="1"/>
      <c r="J187" s="1"/>
      <c r="K187" s="1"/>
      <c r="L187" s="1"/>
      <c r="M187" s="1"/>
      <c r="N187" s="1"/>
      <c r="O187" s="1"/>
      <c r="P187" s="1"/>
      <c r="Q187" s="1"/>
      <c r="R187" s="1"/>
      <c r="S187" s="1"/>
      <c r="T187" s="1"/>
      <c r="U187" s="1"/>
      <c r="V187" s="1"/>
      <c r="W187" s="1"/>
    </row>
    <row r="188" spans="1:23" ht="12.75">
      <c r="A188" s="1"/>
      <c r="B188" s="1"/>
      <c r="C188" s="10"/>
      <c r="D188" s="10"/>
      <c r="E188" s="10"/>
      <c r="F188" s="1"/>
      <c r="G188" s="1"/>
      <c r="H188" s="1"/>
      <c r="I188" s="1"/>
      <c r="J188" s="1"/>
      <c r="K188" s="1"/>
      <c r="L188" s="1"/>
      <c r="M188" s="1"/>
      <c r="N188" s="1"/>
      <c r="O188" s="1"/>
      <c r="P188" s="1"/>
      <c r="Q188" s="1"/>
      <c r="R188" s="1"/>
      <c r="S188" s="1"/>
      <c r="T188" s="1"/>
      <c r="U188" s="1"/>
      <c r="V188" s="1"/>
      <c r="W188" s="1"/>
    </row>
    <row r="189" spans="1:23" ht="12.75">
      <c r="A189" s="1"/>
      <c r="B189" s="1"/>
      <c r="C189" s="10"/>
      <c r="D189" s="10"/>
      <c r="E189" s="10"/>
      <c r="F189" s="1"/>
      <c r="G189" s="1"/>
      <c r="H189" s="1"/>
      <c r="I189" s="1"/>
      <c r="J189" s="1"/>
      <c r="K189" s="1"/>
      <c r="L189" s="1"/>
      <c r="M189" s="1"/>
      <c r="N189" s="1"/>
      <c r="O189" s="1"/>
      <c r="P189" s="1"/>
      <c r="Q189" s="1"/>
      <c r="R189" s="1"/>
      <c r="S189" s="1"/>
      <c r="T189" s="1"/>
      <c r="U189" s="1"/>
      <c r="V189" s="1"/>
      <c r="W189" s="1"/>
    </row>
    <row r="190" spans="1:23" ht="12.75">
      <c r="A190" s="1"/>
      <c r="B190" s="1"/>
      <c r="C190" s="10"/>
      <c r="D190" s="10"/>
      <c r="E190" s="10"/>
      <c r="F190" s="1"/>
      <c r="G190" s="1"/>
      <c r="H190" s="1"/>
      <c r="I190" s="1"/>
      <c r="J190" s="1"/>
      <c r="K190" s="1"/>
      <c r="L190" s="1"/>
      <c r="M190" s="1"/>
      <c r="N190" s="1"/>
      <c r="O190" s="1"/>
      <c r="P190" s="1"/>
      <c r="Q190" s="1"/>
      <c r="R190" s="1"/>
      <c r="S190" s="1"/>
      <c r="T190" s="1"/>
      <c r="U190" s="1"/>
      <c r="V190" s="1"/>
      <c r="W190" s="1"/>
    </row>
    <row r="191" spans="1:23" ht="12.75">
      <c r="A191" s="1"/>
      <c r="B191" s="1"/>
      <c r="C191" s="10"/>
      <c r="D191" s="10"/>
      <c r="E191" s="10"/>
      <c r="F191" s="1"/>
      <c r="G191" s="1"/>
      <c r="H191" s="1"/>
      <c r="I191" s="1"/>
      <c r="J191" s="1"/>
      <c r="K191" s="1"/>
      <c r="L191" s="1"/>
      <c r="M191" s="1"/>
      <c r="N191" s="1"/>
      <c r="O191" s="1"/>
      <c r="P191" s="1"/>
      <c r="Q191" s="1"/>
      <c r="R191" s="1"/>
      <c r="S191" s="1"/>
      <c r="T191" s="1"/>
      <c r="U191" s="1"/>
      <c r="V191" s="1"/>
      <c r="W191" s="1"/>
    </row>
    <row r="192" spans="1:23" ht="12.75">
      <c r="A192" s="1"/>
      <c r="B192" s="1"/>
      <c r="C192" s="10"/>
      <c r="D192" s="10"/>
      <c r="E192" s="10"/>
      <c r="F192" s="1"/>
      <c r="G192" s="1"/>
      <c r="H192" s="1"/>
      <c r="I192" s="1"/>
      <c r="J192" s="1"/>
      <c r="K192" s="1"/>
      <c r="L192" s="1"/>
      <c r="M192" s="1"/>
      <c r="N192" s="1"/>
      <c r="O192" s="1"/>
      <c r="P192" s="1"/>
      <c r="Q192" s="1"/>
      <c r="R192" s="1"/>
      <c r="S192" s="1"/>
      <c r="T192" s="1"/>
      <c r="U192" s="1"/>
      <c r="V192" s="1"/>
      <c r="W192" s="1"/>
    </row>
    <row r="193" spans="1:23" ht="12.75">
      <c r="A193" s="1"/>
      <c r="B193" s="1"/>
      <c r="C193" s="10"/>
      <c r="D193" s="10"/>
      <c r="E193" s="10"/>
      <c r="F193" s="1"/>
      <c r="G193" s="1"/>
      <c r="H193" s="1"/>
      <c r="I193" s="1"/>
      <c r="J193" s="1"/>
      <c r="K193" s="1"/>
      <c r="L193" s="1"/>
      <c r="M193" s="1"/>
      <c r="N193" s="1"/>
      <c r="O193" s="1"/>
      <c r="P193" s="1"/>
      <c r="Q193" s="1"/>
      <c r="R193" s="1"/>
      <c r="S193" s="1"/>
      <c r="T193" s="1"/>
      <c r="U193" s="1"/>
      <c r="V193" s="1"/>
      <c r="W193" s="1"/>
    </row>
    <row r="194" spans="1:23" ht="12.75">
      <c r="A194" s="1"/>
      <c r="B194" s="1"/>
      <c r="C194" s="10"/>
      <c r="D194" s="10"/>
      <c r="E194" s="10"/>
      <c r="F194" s="1"/>
      <c r="G194" s="1"/>
      <c r="H194" s="1"/>
      <c r="I194" s="1"/>
      <c r="J194" s="1"/>
      <c r="K194" s="1"/>
      <c r="L194" s="1"/>
      <c r="M194" s="1"/>
      <c r="N194" s="1"/>
      <c r="O194" s="1"/>
      <c r="P194" s="1"/>
      <c r="Q194" s="1"/>
      <c r="R194" s="1"/>
      <c r="S194" s="1"/>
      <c r="T194" s="1"/>
      <c r="U194" s="1"/>
      <c r="V194" s="1"/>
      <c r="W194" s="1"/>
    </row>
    <row r="195" spans="1:23" ht="12.75">
      <c r="A195" s="1"/>
      <c r="B195" s="1"/>
      <c r="C195" s="10"/>
      <c r="D195" s="10"/>
      <c r="E195" s="10"/>
      <c r="F195" s="1"/>
      <c r="G195" s="1"/>
      <c r="H195" s="1"/>
      <c r="I195" s="1"/>
      <c r="J195" s="1"/>
      <c r="K195" s="1"/>
      <c r="L195" s="1"/>
      <c r="M195" s="1"/>
      <c r="N195" s="1"/>
      <c r="O195" s="1"/>
      <c r="P195" s="1"/>
      <c r="Q195" s="1"/>
      <c r="R195" s="1"/>
      <c r="S195" s="1"/>
      <c r="T195" s="1"/>
      <c r="U195" s="1"/>
      <c r="V195" s="1"/>
      <c r="W195" s="1"/>
    </row>
    <row r="196" spans="1:23" ht="12.75">
      <c r="A196" s="1"/>
      <c r="B196" s="1"/>
      <c r="C196" s="10"/>
      <c r="D196" s="10"/>
      <c r="E196" s="10"/>
      <c r="F196" s="1"/>
      <c r="G196" s="1"/>
      <c r="H196" s="1"/>
      <c r="I196" s="1"/>
      <c r="J196" s="1"/>
      <c r="K196" s="1"/>
      <c r="L196" s="1"/>
      <c r="M196" s="1"/>
      <c r="N196" s="1"/>
      <c r="O196" s="1"/>
      <c r="P196" s="1"/>
      <c r="Q196" s="1"/>
      <c r="R196" s="1"/>
      <c r="S196" s="1"/>
      <c r="T196" s="1"/>
      <c r="U196" s="1"/>
      <c r="V196" s="1"/>
      <c r="W196" s="1"/>
    </row>
    <row r="197" spans="1:23" ht="12.75">
      <c r="A197" s="1"/>
      <c r="B197" s="1"/>
      <c r="C197" s="10"/>
      <c r="D197" s="10"/>
      <c r="E197" s="10"/>
      <c r="F197" s="1"/>
      <c r="G197" s="1"/>
      <c r="H197" s="1"/>
      <c r="I197" s="1"/>
      <c r="J197" s="1"/>
      <c r="K197" s="1"/>
      <c r="L197" s="1"/>
      <c r="M197" s="1"/>
      <c r="N197" s="1"/>
      <c r="O197" s="1"/>
      <c r="P197" s="1"/>
      <c r="Q197" s="1"/>
      <c r="R197" s="1"/>
      <c r="S197" s="1"/>
      <c r="T197" s="1"/>
      <c r="U197" s="1"/>
      <c r="V197" s="1"/>
      <c r="W197" s="1"/>
    </row>
    <row r="198" spans="1:23" ht="12.75">
      <c r="A198" s="1"/>
      <c r="B198" s="1"/>
      <c r="C198" s="10"/>
      <c r="D198" s="10"/>
      <c r="E198" s="10"/>
      <c r="F198" s="1"/>
      <c r="G198" s="1"/>
      <c r="H198" s="1"/>
      <c r="I198" s="1"/>
      <c r="J198" s="1"/>
      <c r="K198" s="1"/>
      <c r="L198" s="1"/>
      <c r="M198" s="1"/>
      <c r="N198" s="1"/>
      <c r="O198" s="1"/>
      <c r="P198" s="1"/>
      <c r="Q198" s="1"/>
      <c r="R198" s="1"/>
      <c r="S198" s="1"/>
      <c r="T198" s="1"/>
      <c r="U198" s="1"/>
      <c r="V198" s="1"/>
      <c r="W198" s="1"/>
    </row>
    <row r="199" spans="1:23" ht="12.75">
      <c r="A199" s="1"/>
      <c r="B199" s="1"/>
      <c r="C199" s="10"/>
      <c r="D199" s="10"/>
      <c r="E199" s="10"/>
      <c r="F199" s="1"/>
      <c r="G199" s="1"/>
      <c r="H199" s="1"/>
      <c r="I199" s="1"/>
      <c r="J199" s="1"/>
      <c r="K199" s="1"/>
      <c r="L199" s="1"/>
      <c r="M199" s="1"/>
      <c r="N199" s="1"/>
      <c r="O199" s="1"/>
      <c r="P199" s="1"/>
      <c r="Q199" s="1"/>
      <c r="R199" s="1"/>
      <c r="S199" s="1"/>
      <c r="T199" s="1"/>
      <c r="U199" s="1"/>
      <c r="V199" s="1"/>
      <c r="W199" s="1"/>
    </row>
    <row r="200" spans="1:23" ht="12.75">
      <c r="A200" s="1"/>
      <c r="B200" s="1"/>
      <c r="C200" s="10"/>
      <c r="D200" s="10"/>
      <c r="E200" s="10"/>
      <c r="F200" s="1"/>
      <c r="G200" s="1"/>
      <c r="H200" s="1"/>
      <c r="I200" s="1"/>
      <c r="J200" s="1"/>
      <c r="K200" s="1"/>
      <c r="L200" s="1"/>
      <c r="M200" s="1"/>
      <c r="N200" s="1"/>
      <c r="O200" s="1"/>
      <c r="P200" s="1"/>
      <c r="Q200" s="1"/>
      <c r="R200" s="1"/>
      <c r="S200" s="1"/>
      <c r="T200" s="1"/>
      <c r="U200" s="1"/>
      <c r="V200" s="1"/>
      <c r="W200" s="1"/>
    </row>
    <row r="201" spans="1:23" ht="12.75">
      <c r="A201" s="1"/>
      <c r="B201" s="1"/>
      <c r="C201" s="10"/>
      <c r="D201" s="10"/>
      <c r="E201" s="10"/>
      <c r="F201" s="1"/>
      <c r="G201" s="1"/>
      <c r="H201" s="1"/>
      <c r="I201" s="1"/>
      <c r="J201" s="1"/>
      <c r="K201" s="1"/>
      <c r="L201" s="1"/>
      <c r="M201" s="1"/>
      <c r="N201" s="1"/>
      <c r="O201" s="1"/>
      <c r="P201" s="1"/>
      <c r="Q201" s="1"/>
      <c r="R201" s="1"/>
      <c r="S201" s="1"/>
      <c r="T201" s="1"/>
      <c r="U201" s="1"/>
      <c r="V201" s="1"/>
      <c r="W201" s="1"/>
    </row>
    <row r="202" spans="1:23" ht="12.75">
      <c r="A202" s="1"/>
      <c r="B202" s="1"/>
      <c r="C202" s="10"/>
      <c r="D202" s="10"/>
      <c r="E202" s="10"/>
      <c r="F202" s="1"/>
      <c r="G202" s="1"/>
      <c r="H202" s="1"/>
      <c r="I202" s="1"/>
      <c r="J202" s="1"/>
      <c r="K202" s="1"/>
      <c r="L202" s="1"/>
      <c r="M202" s="1"/>
      <c r="N202" s="1"/>
      <c r="O202" s="1"/>
      <c r="P202" s="1"/>
      <c r="Q202" s="1"/>
      <c r="R202" s="1"/>
      <c r="S202" s="1"/>
      <c r="T202" s="1"/>
      <c r="U202" s="1"/>
      <c r="V202" s="1"/>
      <c r="W202" s="1"/>
    </row>
    <row r="203" spans="1:23" ht="12.75">
      <c r="A203" s="1"/>
      <c r="B203" s="1"/>
      <c r="C203" s="10"/>
      <c r="D203" s="10"/>
      <c r="E203" s="10"/>
      <c r="F203" s="1"/>
      <c r="G203" s="1"/>
      <c r="H203" s="1"/>
      <c r="I203" s="1"/>
      <c r="J203" s="1"/>
      <c r="K203" s="1"/>
      <c r="L203" s="1"/>
      <c r="M203" s="1"/>
      <c r="N203" s="1"/>
      <c r="O203" s="1"/>
      <c r="P203" s="1"/>
      <c r="Q203" s="1"/>
      <c r="R203" s="1"/>
      <c r="S203" s="1"/>
      <c r="T203" s="1"/>
      <c r="U203" s="1"/>
      <c r="V203" s="1"/>
      <c r="W203" s="1"/>
    </row>
    <row r="204" spans="1:23" ht="12.75">
      <c r="A204" s="1"/>
      <c r="B204" s="1"/>
      <c r="C204" s="10"/>
      <c r="D204" s="10"/>
      <c r="E204" s="10"/>
      <c r="F204" s="1"/>
      <c r="G204" s="1"/>
      <c r="H204" s="1"/>
      <c r="I204" s="1"/>
      <c r="J204" s="1"/>
      <c r="K204" s="1"/>
      <c r="L204" s="1"/>
      <c r="M204" s="1"/>
      <c r="N204" s="1"/>
      <c r="O204" s="1"/>
      <c r="P204" s="1"/>
      <c r="Q204" s="1"/>
      <c r="R204" s="1"/>
      <c r="S204" s="1"/>
      <c r="T204" s="1"/>
      <c r="U204" s="1"/>
      <c r="V204" s="1"/>
      <c r="W204" s="1"/>
    </row>
    <row r="205" spans="1:23" ht="12.75">
      <c r="A205" s="1"/>
      <c r="B205" s="1"/>
      <c r="C205" s="10"/>
      <c r="D205" s="10"/>
      <c r="E205" s="10"/>
      <c r="F205" s="1"/>
      <c r="G205" s="1"/>
      <c r="H205" s="1"/>
      <c r="I205" s="1"/>
      <c r="J205" s="1"/>
      <c r="K205" s="1"/>
      <c r="L205" s="1"/>
      <c r="M205" s="1"/>
      <c r="N205" s="1"/>
      <c r="O205" s="1"/>
      <c r="P205" s="1"/>
      <c r="Q205" s="1"/>
      <c r="R205" s="1"/>
      <c r="S205" s="1"/>
      <c r="T205" s="1"/>
      <c r="U205" s="1"/>
      <c r="V205" s="1"/>
      <c r="W205" s="1"/>
    </row>
    <row r="206" spans="1:23" ht="12.75">
      <c r="A206" s="1"/>
      <c r="B206" s="1"/>
      <c r="C206" s="10"/>
      <c r="D206" s="10"/>
      <c r="E206" s="10"/>
      <c r="F206" s="1"/>
      <c r="G206" s="1"/>
      <c r="H206" s="1"/>
      <c r="I206" s="1"/>
      <c r="J206" s="1"/>
      <c r="K206" s="1"/>
      <c r="L206" s="1"/>
      <c r="M206" s="1"/>
      <c r="N206" s="1"/>
      <c r="O206" s="1"/>
      <c r="P206" s="1"/>
      <c r="Q206" s="1"/>
      <c r="R206" s="1"/>
      <c r="S206" s="1"/>
      <c r="T206" s="1"/>
      <c r="U206" s="1"/>
      <c r="V206" s="1"/>
      <c r="W206" s="1"/>
    </row>
    <row r="207" spans="1:23" ht="12.75">
      <c r="A207" s="1"/>
      <c r="B207" s="1"/>
      <c r="C207" s="10"/>
      <c r="D207" s="10"/>
      <c r="E207" s="10"/>
      <c r="F207" s="1"/>
      <c r="G207" s="1"/>
      <c r="H207" s="1"/>
      <c r="I207" s="1"/>
      <c r="J207" s="1"/>
      <c r="K207" s="1"/>
      <c r="L207" s="1"/>
      <c r="M207" s="1"/>
      <c r="N207" s="1"/>
      <c r="O207" s="1"/>
      <c r="P207" s="1"/>
      <c r="Q207" s="1"/>
      <c r="R207" s="1"/>
      <c r="S207" s="1"/>
      <c r="T207" s="1"/>
      <c r="U207" s="1"/>
      <c r="V207" s="1"/>
      <c r="W207" s="1"/>
    </row>
    <row r="208" spans="1:23" ht="12.75">
      <c r="A208" s="1"/>
      <c r="B208" s="1"/>
      <c r="C208" s="10"/>
      <c r="D208" s="10"/>
      <c r="E208" s="10"/>
      <c r="F208" s="1"/>
      <c r="G208" s="1"/>
      <c r="H208" s="1"/>
      <c r="I208" s="1"/>
      <c r="J208" s="1"/>
      <c r="K208" s="1"/>
      <c r="L208" s="1"/>
      <c r="M208" s="1"/>
      <c r="N208" s="1"/>
      <c r="O208" s="1"/>
      <c r="P208" s="1"/>
      <c r="Q208" s="1"/>
      <c r="R208" s="1"/>
      <c r="S208" s="1"/>
      <c r="T208" s="1"/>
      <c r="U208" s="1"/>
      <c r="V208" s="1"/>
      <c r="W208" s="1"/>
    </row>
    <row r="209" spans="1:23" ht="12.75">
      <c r="A209" s="1"/>
      <c r="B209" s="1"/>
      <c r="C209" s="10"/>
      <c r="D209" s="10"/>
      <c r="E209" s="10"/>
      <c r="F209" s="1"/>
      <c r="G209" s="1"/>
      <c r="H209" s="1"/>
      <c r="I209" s="1"/>
      <c r="J209" s="1"/>
      <c r="K209" s="1"/>
      <c r="L209" s="1"/>
      <c r="M209" s="1"/>
      <c r="N209" s="1"/>
      <c r="O209" s="1"/>
      <c r="P209" s="1"/>
      <c r="Q209" s="1"/>
      <c r="R209" s="1"/>
      <c r="S209" s="1"/>
      <c r="T209" s="1"/>
      <c r="U209" s="1"/>
      <c r="V209" s="1"/>
      <c r="W209" s="1"/>
    </row>
    <row r="210" spans="1:23" ht="12.75">
      <c r="A210" s="1"/>
      <c r="B210" s="1"/>
      <c r="C210" s="10"/>
      <c r="D210" s="10"/>
      <c r="E210" s="10"/>
      <c r="F210" s="1"/>
      <c r="G210" s="1"/>
      <c r="H210" s="1"/>
      <c r="I210" s="1"/>
      <c r="J210" s="1"/>
      <c r="K210" s="1"/>
      <c r="L210" s="1"/>
      <c r="M210" s="1"/>
      <c r="N210" s="1"/>
      <c r="O210" s="1"/>
      <c r="P210" s="1"/>
      <c r="Q210" s="1"/>
      <c r="R210" s="1"/>
      <c r="S210" s="1"/>
      <c r="T210" s="1"/>
      <c r="U210" s="1"/>
      <c r="V210" s="1"/>
      <c r="W210" s="1"/>
    </row>
    <row r="211" spans="1:23" ht="12.75">
      <c r="A211" s="1"/>
      <c r="B211" s="1"/>
      <c r="C211" s="10"/>
      <c r="D211" s="10"/>
      <c r="E211" s="10"/>
      <c r="F211" s="1"/>
      <c r="G211" s="1"/>
      <c r="H211" s="1"/>
      <c r="I211" s="1"/>
      <c r="J211" s="1"/>
      <c r="K211" s="1"/>
      <c r="L211" s="1"/>
      <c r="M211" s="1"/>
      <c r="N211" s="1"/>
      <c r="O211" s="1"/>
      <c r="P211" s="1"/>
      <c r="Q211" s="1"/>
      <c r="R211" s="1"/>
      <c r="S211" s="1"/>
      <c r="T211" s="1"/>
      <c r="U211" s="1"/>
      <c r="V211" s="1"/>
      <c r="W211" s="1"/>
    </row>
    <row r="212" spans="1:23" ht="12.75">
      <c r="A212" s="1"/>
      <c r="B212" s="1"/>
      <c r="C212" s="10"/>
      <c r="D212" s="10"/>
      <c r="E212" s="10"/>
      <c r="F212" s="1"/>
      <c r="G212" s="1"/>
      <c r="H212" s="1"/>
      <c r="I212" s="1"/>
      <c r="J212" s="1"/>
      <c r="K212" s="1"/>
      <c r="L212" s="1"/>
      <c r="M212" s="1"/>
      <c r="N212" s="1"/>
      <c r="O212" s="1"/>
      <c r="P212" s="1"/>
      <c r="Q212" s="1"/>
      <c r="R212" s="1"/>
      <c r="S212" s="1"/>
      <c r="T212" s="1"/>
      <c r="U212" s="1"/>
      <c r="V212" s="1"/>
      <c r="W212" s="1"/>
    </row>
    <row r="213" spans="1:23" ht="12.75">
      <c r="A213" s="1"/>
      <c r="B213" s="1"/>
      <c r="C213" s="10"/>
      <c r="D213" s="10"/>
      <c r="E213" s="10"/>
      <c r="F213" s="1"/>
      <c r="G213" s="1"/>
      <c r="H213" s="1"/>
      <c r="I213" s="1"/>
      <c r="J213" s="1"/>
      <c r="K213" s="1"/>
      <c r="L213" s="1"/>
      <c r="M213" s="1"/>
      <c r="N213" s="1"/>
      <c r="O213" s="1"/>
      <c r="P213" s="1"/>
      <c r="Q213" s="1"/>
      <c r="R213" s="1"/>
      <c r="S213" s="1"/>
      <c r="T213" s="1"/>
      <c r="U213" s="1"/>
      <c r="V213" s="1"/>
      <c r="W213" s="1"/>
    </row>
    <row r="214" spans="1:23" ht="12.75">
      <c r="A214" s="1"/>
      <c r="B214" s="1"/>
      <c r="C214" s="10"/>
      <c r="D214" s="10"/>
      <c r="E214" s="10"/>
      <c r="F214" s="1"/>
      <c r="G214" s="1"/>
      <c r="H214" s="1"/>
      <c r="I214" s="1"/>
      <c r="J214" s="1"/>
      <c r="K214" s="1"/>
      <c r="L214" s="1"/>
      <c r="M214" s="1"/>
      <c r="N214" s="1"/>
      <c r="O214" s="1"/>
      <c r="P214" s="1"/>
      <c r="Q214" s="1"/>
      <c r="R214" s="1"/>
      <c r="S214" s="1"/>
      <c r="T214" s="1"/>
      <c r="U214" s="1"/>
      <c r="V214" s="1"/>
      <c r="W214" s="1"/>
    </row>
    <row r="215" spans="1:23" ht="12.75">
      <c r="A215" s="1"/>
      <c r="B215" s="1"/>
      <c r="C215" s="10"/>
      <c r="D215" s="10"/>
      <c r="E215" s="10"/>
      <c r="F215" s="1"/>
      <c r="G215" s="1"/>
      <c r="H215" s="1"/>
      <c r="I215" s="1"/>
      <c r="J215" s="1"/>
      <c r="K215" s="1"/>
      <c r="L215" s="1"/>
      <c r="M215" s="1"/>
      <c r="N215" s="1"/>
      <c r="O215" s="1"/>
      <c r="P215" s="1"/>
      <c r="Q215" s="1"/>
      <c r="R215" s="1"/>
      <c r="S215" s="1"/>
      <c r="T215" s="1"/>
      <c r="U215" s="1"/>
      <c r="V215" s="1"/>
      <c r="W215" s="1"/>
    </row>
    <row r="216" spans="1:23" ht="12.75">
      <c r="A216" s="1"/>
      <c r="B216" s="1"/>
      <c r="C216" s="10"/>
      <c r="D216" s="10"/>
      <c r="E216" s="10"/>
      <c r="F216" s="1"/>
      <c r="G216" s="1"/>
      <c r="H216" s="1"/>
      <c r="I216" s="1"/>
      <c r="J216" s="1"/>
      <c r="K216" s="1"/>
      <c r="L216" s="1"/>
      <c r="M216" s="1"/>
      <c r="N216" s="1"/>
      <c r="O216" s="1"/>
      <c r="P216" s="1"/>
      <c r="Q216" s="1"/>
      <c r="R216" s="1"/>
      <c r="S216" s="1"/>
      <c r="T216" s="1"/>
      <c r="U216" s="1"/>
      <c r="V216" s="1"/>
      <c r="W216" s="1"/>
    </row>
    <row r="217" spans="1:23" ht="12.75">
      <c r="A217" s="1"/>
      <c r="B217" s="1"/>
      <c r="C217" s="10"/>
      <c r="D217" s="10"/>
      <c r="E217" s="10"/>
      <c r="F217" s="1"/>
      <c r="G217" s="1"/>
      <c r="H217" s="1"/>
      <c r="I217" s="1"/>
      <c r="J217" s="1"/>
      <c r="K217" s="1"/>
      <c r="L217" s="1"/>
      <c r="M217" s="1"/>
      <c r="N217" s="1"/>
      <c r="O217" s="1"/>
      <c r="P217" s="1"/>
      <c r="Q217" s="1"/>
      <c r="R217" s="1"/>
      <c r="S217" s="1"/>
      <c r="T217" s="1"/>
      <c r="U217" s="1"/>
      <c r="V217" s="1"/>
      <c r="W217" s="1"/>
    </row>
    <row r="218" spans="1:23" ht="12.75">
      <c r="A218" s="1"/>
      <c r="B218" s="1"/>
      <c r="C218" s="10"/>
      <c r="D218" s="10"/>
      <c r="E218" s="10"/>
      <c r="F218" s="1"/>
      <c r="G218" s="1"/>
      <c r="H218" s="1"/>
      <c r="I218" s="1"/>
      <c r="J218" s="1"/>
      <c r="K218" s="1"/>
      <c r="L218" s="1"/>
      <c r="M218" s="1"/>
      <c r="N218" s="1"/>
      <c r="O218" s="1"/>
      <c r="P218" s="1"/>
      <c r="Q218" s="1"/>
      <c r="R218" s="1"/>
      <c r="S218" s="1"/>
      <c r="T218" s="1"/>
      <c r="U218" s="1"/>
      <c r="V218" s="1"/>
      <c r="W218" s="1"/>
    </row>
    <row r="219" spans="1:23" ht="12.75">
      <c r="A219" s="1"/>
      <c r="B219" s="1"/>
      <c r="C219" s="10"/>
      <c r="D219" s="10"/>
      <c r="E219" s="10"/>
      <c r="F219" s="1"/>
      <c r="G219" s="1"/>
      <c r="H219" s="1"/>
      <c r="I219" s="1"/>
      <c r="J219" s="1"/>
      <c r="K219" s="1"/>
      <c r="L219" s="1"/>
      <c r="M219" s="1"/>
      <c r="N219" s="1"/>
      <c r="O219" s="1"/>
      <c r="P219" s="1"/>
      <c r="Q219" s="1"/>
      <c r="R219" s="1"/>
      <c r="S219" s="1"/>
      <c r="T219" s="1"/>
      <c r="U219" s="1"/>
      <c r="V219" s="1"/>
      <c r="W219" s="1"/>
    </row>
    <row r="220" spans="1:23" ht="12.75">
      <c r="A220" s="1"/>
      <c r="B220" s="1"/>
      <c r="C220" s="10"/>
      <c r="D220" s="10"/>
      <c r="E220" s="10"/>
      <c r="F220" s="1"/>
      <c r="G220" s="1"/>
      <c r="H220" s="1"/>
      <c r="I220" s="1"/>
      <c r="J220" s="1"/>
      <c r="K220" s="1"/>
      <c r="L220" s="1"/>
      <c r="M220" s="1"/>
      <c r="N220" s="1"/>
      <c r="O220" s="1"/>
      <c r="P220" s="1"/>
      <c r="Q220" s="1"/>
      <c r="R220" s="1"/>
      <c r="S220" s="1"/>
      <c r="T220" s="1"/>
      <c r="U220" s="1"/>
      <c r="V220" s="1"/>
      <c r="W220" s="1"/>
    </row>
    <row r="221" spans="1:23" ht="12.75">
      <c r="A221" s="1"/>
      <c r="B221" s="1"/>
      <c r="C221" s="10"/>
      <c r="D221" s="10"/>
      <c r="E221" s="10"/>
      <c r="F221" s="1"/>
      <c r="G221" s="1"/>
      <c r="H221" s="1"/>
      <c r="I221" s="1"/>
      <c r="J221" s="1"/>
      <c r="K221" s="1"/>
      <c r="L221" s="1"/>
      <c r="M221" s="1"/>
      <c r="N221" s="1"/>
      <c r="O221" s="1"/>
      <c r="P221" s="1"/>
      <c r="Q221" s="1"/>
      <c r="R221" s="1"/>
      <c r="S221" s="1"/>
      <c r="T221" s="1"/>
      <c r="U221" s="1"/>
      <c r="V221" s="1"/>
      <c r="W221" s="1"/>
    </row>
    <row r="222" spans="1:23" ht="12.75">
      <c r="A222" s="1"/>
      <c r="B222" s="1"/>
      <c r="C222" s="10"/>
      <c r="D222" s="10"/>
      <c r="E222" s="10"/>
      <c r="F222" s="1"/>
      <c r="G222" s="1"/>
      <c r="H222" s="1"/>
      <c r="I222" s="1"/>
      <c r="J222" s="1"/>
      <c r="K222" s="1"/>
      <c r="L222" s="1"/>
      <c r="M222" s="1"/>
      <c r="N222" s="1"/>
      <c r="O222" s="1"/>
      <c r="P222" s="1"/>
      <c r="Q222" s="1"/>
      <c r="R222" s="1"/>
      <c r="S222" s="1"/>
      <c r="T222" s="1"/>
      <c r="U222" s="1"/>
      <c r="V222" s="1"/>
      <c r="W222" s="1"/>
    </row>
    <row r="223" spans="1:23" ht="12.75">
      <c r="A223" s="1"/>
      <c r="B223" s="1"/>
      <c r="C223" s="10"/>
      <c r="D223" s="10"/>
      <c r="E223" s="10"/>
      <c r="F223" s="1"/>
      <c r="G223" s="1"/>
      <c r="H223" s="1"/>
      <c r="I223" s="1"/>
      <c r="J223" s="1"/>
      <c r="K223" s="1"/>
      <c r="L223" s="1"/>
      <c r="M223" s="1"/>
      <c r="N223" s="1"/>
      <c r="O223" s="1"/>
      <c r="P223" s="1"/>
      <c r="Q223" s="1"/>
      <c r="R223" s="1"/>
      <c r="S223" s="1"/>
      <c r="T223" s="1"/>
      <c r="U223" s="1"/>
      <c r="V223" s="1"/>
      <c r="W223" s="1"/>
    </row>
    <row r="224" spans="1:23" ht="12.75">
      <c r="A224" s="1"/>
      <c r="B224" s="1"/>
      <c r="C224" s="10"/>
      <c r="D224" s="10"/>
      <c r="E224" s="10"/>
      <c r="F224" s="1"/>
      <c r="G224" s="1"/>
      <c r="H224" s="1"/>
      <c r="I224" s="1"/>
      <c r="J224" s="1"/>
      <c r="K224" s="1"/>
      <c r="L224" s="1"/>
      <c r="M224" s="1"/>
      <c r="N224" s="1"/>
      <c r="O224" s="1"/>
      <c r="P224" s="1"/>
      <c r="Q224" s="1"/>
      <c r="R224" s="1"/>
      <c r="S224" s="1"/>
      <c r="T224" s="1"/>
      <c r="U224" s="1"/>
      <c r="V224" s="1"/>
      <c r="W224" s="1"/>
    </row>
    <row r="225" spans="1:23" ht="12.75">
      <c r="A225" s="1"/>
      <c r="B225" s="1"/>
      <c r="C225" s="10"/>
      <c r="D225" s="10"/>
      <c r="E225" s="10"/>
      <c r="F225" s="1"/>
      <c r="G225" s="1"/>
      <c r="H225" s="1"/>
      <c r="I225" s="1"/>
      <c r="J225" s="1"/>
      <c r="K225" s="1"/>
      <c r="L225" s="1"/>
      <c r="M225" s="1"/>
      <c r="N225" s="1"/>
      <c r="O225" s="1"/>
      <c r="P225" s="1"/>
      <c r="Q225" s="1"/>
      <c r="R225" s="1"/>
      <c r="S225" s="1"/>
      <c r="T225" s="1"/>
      <c r="U225" s="1"/>
      <c r="V225" s="1"/>
      <c r="W225" s="1"/>
    </row>
    <row r="226" spans="1:23" ht="12.75">
      <c r="A226" s="1"/>
      <c r="B226" s="1"/>
      <c r="C226" s="10"/>
      <c r="D226" s="10"/>
      <c r="E226" s="10"/>
      <c r="F226" s="1"/>
      <c r="G226" s="1"/>
      <c r="H226" s="1"/>
      <c r="I226" s="1"/>
      <c r="J226" s="1"/>
      <c r="K226" s="1"/>
      <c r="L226" s="1"/>
      <c r="M226" s="1"/>
      <c r="N226" s="1"/>
      <c r="O226" s="1"/>
      <c r="P226" s="1"/>
      <c r="Q226" s="1"/>
      <c r="R226" s="1"/>
      <c r="S226" s="1"/>
      <c r="T226" s="1"/>
      <c r="U226" s="1"/>
      <c r="V226" s="1"/>
      <c r="W226" s="1"/>
    </row>
    <row r="227" spans="1:23" ht="12.75">
      <c r="A227" s="1"/>
      <c r="B227" s="1"/>
      <c r="C227" s="10"/>
      <c r="D227" s="10"/>
      <c r="E227" s="10"/>
      <c r="F227" s="1"/>
      <c r="G227" s="1"/>
      <c r="H227" s="1"/>
      <c r="I227" s="1"/>
      <c r="J227" s="1"/>
      <c r="K227" s="1"/>
      <c r="L227" s="1"/>
      <c r="M227" s="1"/>
      <c r="N227" s="1"/>
      <c r="O227" s="1"/>
      <c r="P227" s="1"/>
      <c r="Q227" s="1"/>
      <c r="R227" s="1"/>
      <c r="S227" s="1"/>
      <c r="T227" s="1"/>
      <c r="U227" s="1"/>
      <c r="V227" s="1"/>
      <c r="W227" s="1"/>
    </row>
    <row r="228" spans="1:23" ht="12.75">
      <c r="A228" s="1"/>
      <c r="B228" s="1"/>
      <c r="C228" s="10"/>
      <c r="D228" s="10"/>
      <c r="E228" s="10"/>
      <c r="F228" s="1"/>
      <c r="G228" s="1"/>
      <c r="H228" s="1"/>
      <c r="I228" s="1"/>
      <c r="J228" s="1"/>
      <c r="K228" s="1"/>
      <c r="L228" s="1"/>
      <c r="M228" s="1"/>
      <c r="N228" s="1"/>
      <c r="O228" s="1"/>
      <c r="P228" s="1"/>
      <c r="Q228" s="1"/>
      <c r="R228" s="1"/>
      <c r="S228" s="1"/>
      <c r="T228" s="1"/>
      <c r="U228" s="1"/>
      <c r="V228" s="1"/>
      <c r="W228" s="1"/>
    </row>
    <row r="229" spans="1:23" ht="12.75">
      <c r="A229" s="1"/>
      <c r="B229" s="1"/>
      <c r="C229" s="10"/>
      <c r="D229" s="10"/>
      <c r="E229" s="10"/>
      <c r="F229" s="1"/>
      <c r="G229" s="1"/>
      <c r="H229" s="1"/>
      <c r="I229" s="1"/>
      <c r="J229" s="1"/>
      <c r="K229" s="1"/>
      <c r="L229" s="1"/>
      <c r="M229" s="1"/>
      <c r="N229" s="1"/>
      <c r="O229" s="1"/>
      <c r="P229" s="1"/>
      <c r="Q229" s="1"/>
      <c r="R229" s="1"/>
      <c r="S229" s="1"/>
      <c r="T229" s="1"/>
      <c r="U229" s="1"/>
      <c r="V229" s="1"/>
      <c r="W229" s="1"/>
    </row>
    <row r="230" spans="1:23" ht="12.75">
      <c r="A230" s="1"/>
      <c r="B230" s="1"/>
      <c r="C230" s="10"/>
      <c r="D230" s="10"/>
      <c r="E230" s="10"/>
      <c r="F230" s="1"/>
      <c r="G230" s="1"/>
      <c r="H230" s="1"/>
      <c r="I230" s="1"/>
      <c r="J230" s="1"/>
      <c r="K230" s="1"/>
      <c r="L230" s="1"/>
      <c r="M230" s="1"/>
      <c r="N230" s="1"/>
      <c r="O230" s="1"/>
      <c r="P230" s="1"/>
      <c r="Q230" s="1"/>
      <c r="R230" s="1"/>
      <c r="S230" s="1"/>
      <c r="T230" s="1"/>
      <c r="U230" s="1"/>
      <c r="V230" s="1"/>
      <c r="W230" s="1"/>
    </row>
    <row r="231" spans="1:23" ht="12.75">
      <c r="A231" s="1"/>
      <c r="B231" s="1"/>
      <c r="C231" s="10"/>
      <c r="D231" s="10"/>
      <c r="E231" s="10"/>
      <c r="F231" s="1"/>
      <c r="G231" s="1"/>
      <c r="H231" s="1"/>
      <c r="I231" s="1"/>
      <c r="J231" s="1"/>
      <c r="K231" s="1"/>
      <c r="L231" s="1"/>
      <c r="M231" s="1"/>
      <c r="N231" s="1"/>
      <c r="O231" s="1"/>
      <c r="P231" s="1"/>
      <c r="Q231" s="1"/>
      <c r="R231" s="1"/>
      <c r="S231" s="1"/>
      <c r="T231" s="1"/>
      <c r="U231" s="1"/>
      <c r="V231" s="1"/>
      <c r="W231" s="1"/>
    </row>
    <row r="232" spans="1:23" ht="12.75">
      <c r="A232" s="1"/>
      <c r="B232" s="1"/>
      <c r="C232" s="10"/>
      <c r="D232" s="10"/>
      <c r="E232" s="10"/>
      <c r="F232" s="1"/>
      <c r="G232" s="1"/>
      <c r="H232" s="1"/>
      <c r="I232" s="1"/>
      <c r="J232" s="1"/>
      <c r="K232" s="1"/>
      <c r="L232" s="1"/>
      <c r="M232" s="1"/>
      <c r="N232" s="1"/>
      <c r="O232" s="1"/>
      <c r="P232" s="1"/>
      <c r="Q232" s="1"/>
      <c r="R232" s="1"/>
      <c r="S232" s="1"/>
      <c r="T232" s="1"/>
      <c r="U232" s="1"/>
      <c r="V232" s="1"/>
      <c r="W232" s="1"/>
    </row>
    <row r="233" spans="1:23" ht="12.75">
      <c r="A233" s="1"/>
      <c r="B233" s="1"/>
      <c r="C233" s="10"/>
      <c r="D233" s="10"/>
      <c r="E233" s="10"/>
      <c r="F233" s="1"/>
      <c r="G233" s="1"/>
      <c r="H233" s="1"/>
      <c r="I233" s="1"/>
      <c r="J233" s="1"/>
      <c r="K233" s="1"/>
      <c r="L233" s="1"/>
      <c r="M233" s="1"/>
      <c r="N233" s="1"/>
      <c r="O233" s="1"/>
      <c r="P233" s="1"/>
      <c r="Q233" s="1"/>
      <c r="R233" s="1"/>
      <c r="S233" s="1"/>
      <c r="T233" s="1"/>
      <c r="U233" s="1"/>
      <c r="V233" s="1"/>
      <c r="W233" s="1"/>
    </row>
    <row r="234" spans="1:23" ht="12.75">
      <c r="A234" s="1"/>
      <c r="B234" s="1"/>
      <c r="C234" s="10"/>
      <c r="D234" s="10"/>
      <c r="E234" s="10"/>
      <c r="F234" s="1"/>
      <c r="G234" s="1"/>
      <c r="H234" s="1"/>
      <c r="I234" s="1"/>
      <c r="J234" s="1"/>
      <c r="K234" s="1"/>
      <c r="L234" s="1"/>
      <c r="M234" s="1"/>
      <c r="N234" s="1"/>
      <c r="O234" s="1"/>
      <c r="P234" s="1"/>
      <c r="Q234" s="1"/>
      <c r="R234" s="1"/>
      <c r="S234" s="1"/>
      <c r="T234" s="1"/>
      <c r="U234" s="1"/>
      <c r="V234" s="1"/>
      <c r="W234" s="1"/>
    </row>
    <row r="235" spans="1:23" ht="12.75">
      <c r="A235" s="1"/>
      <c r="B235" s="1"/>
      <c r="C235" s="10"/>
      <c r="D235" s="10"/>
      <c r="E235" s="10"/>
      <c r="F235" s="1"/>
      <c r="G235" s="1"/>
      <c r="H235" s="1"/>
      <c r="I235" s="1"/>
      <c r="J235" s="1"/>
      <c r="K235" s="1"/>
      <c r="L235" s="1"/>
      <c r="M235" s="1"/>
      <c r="N235" s="1"/>
      <c r="O235" s="1"/>
      <c r="P235" s="1"/>
      <c r="Q235" s="1"/>
      <c r="R235" s="1"/>
      <c r="S235" s="1"/>
      <c r="T235" s="1"/>
      <c r="U235" s="1"/>
      <c r="V235" s="1"/>
      <c r="W235" s="1"/>
    </row>
    <row r="236" spans="1:23" ht="12.75">
      <c r="A236" s="1"/>
      <c r="B236" s="1"/>
      <c r="C236" s="10"/>
      <c r="D236" s="10"/>
      <c r="E236" s="10"/>
      <c r="F236" s="1"/>
      <c r="G236" s="1"/>
      <c r="H236" s="1"/>
      <c r="I236" s="1"/>
      <c r="J236" s="1"/>
      <c r="K236" s="1"/>
      <c r="L236" s="1"/>
      <c r="M236" s="1"/>
      <c r="N236" s="1"/>
      <c r="O236" s="1"/>
      <c r="P236" s="1"/>
      <c r="Q236" s="1"/>
      <c r="R236" s="1"/>
      <c r="S236" s="1"/>
      <c r="T236" s="1"/>
      <c r="U236" s="1"/>
      <c r="V236" s="1"/>
      <c r="W236" s="1"/>
    </row>
    <row r="237" spans="1:23" ht="12.75">
      <c r="A237" s="1"/>
      <c r="B237" s="1"/>
      <c r="C237" s="10"/>
      <c r="D237" s="10"/>
      <c r="E237" s="10"/>
      <c r="F237" s="1"/>
      <c r="G237" s="1"/>
      <c r="H237" s="1"/>
      <c r="I237" s="1"/>
      <c r="J237" s="1"/>
      <c r="K237" s="1"/>
      <c r="L237" s="1"/>
      <c r="M237" s="1"/>
      <c r="N237" s="1"/>
      <c r="O237" s="1"/>
      <c r="P237" s="1"/>
      <c r="Q237" s="1"/>
      <c r="R237" s="1"/>
      <c r="S237" s="1"/>
      <c r="T237" s="1"/>
      <c r="U237" s="1"/>
      <c r="V237" s="1"/>
      <c r="W237" s="1"/>
    </row>
    <row r="238" spans="1:23" ht="12.75">
      <c r="A238" s="1"/>
      <c r="B238" s="1"/>
      <c r="C238" s="10"/>
      <c r="D238" s="10"/>
      <c r="E238" s="10"/>
      <c r="F238" s="1"/>
      <c r="G238" s="1"/>
      <c r="H238" s="1"/>
      <c r="I238" s="1"/>
      <c r="J238" s="1"/>
      <c r="K238" s="1"/>
      <c r="L238" s="1"/>
      <c r="M238" s="1"/>
      <c r="N238" s="1"/>
      <c r="O238" s="1"/>
      <c r="P238" s="1"/>
      <c r="Q238" s="1"/>
      <c r="R238" s="1"/>
      <c r="S238" s="1"/>
      <c r="T238" s="1"/>
      <c r="U238" s="1"/>
      <c r="V238" s="1"/>
      <c r="W238" s="1"/>
    </row>
    <row r="239" spans="1:23" ht="12.75">
      <c r="A239" s="1"/>
      <c r="B239" s="1"/>
      <c r="C239" s="10"/>
      <c r="D239" s="10"/>
      <c r="E239" s="10"/>
      <c r="F239" s="1"/>
      <c r="G239" s="1"/>
      <c r="H239" s="1"/>
      <c r="I239" s="1"/>
      <c r="J239" s="1"/>
      <c r="K239" s="1"/>
      <c r="L239" s="1"/>
      <c r="M239" s="1"/>
      <c r="N239" s="1"/>
      <c r="O239" s="1"/>
      <c r="P239" s="1"/>
      <c r="Q239" s="1"/>
      <c r="R239" s="1"/>
      <c r="S239" s="1"/>
      <c r="T239" s="1"/>
      <c r="U239" s="1"/>
      <c r="V239" s="1"/>
      <c r="W239" s="1"/>
    </row>
    <row r="240" spans="1:23" ht="12.75">
      <c r="A240" s="1"/>
      <c r="B240" s="1"/>
      <c r="C240" s="10"/>
      <c r="D240" s="10"/>
      <c r="E240" s="10"/>
      <c r="F240" s="1"/>
      <c r="G240" s="1"/>
      <c r="H240" s="1"/>
      <c r="I240" s="1"/>
      <c r="J240" s="1"/>
      <c r="K240" s="1"/>
      <c r="L240" s="1"/>
      <c r="M240" s="1"/>
      <c r="N240" s="1"/>
      <c r="O240" s="1"/>
      <c r="P240" s="1"/>
      <c r="Q240" s="1"/>
      <c r="R240" s="1"/>
      <c r="S240" s="1"/>
      <c r="T240" s="1"/>
      <c r="U240" s="1"/>
      <c r="V240" s="1"/>
      <c r="W240" s="1"/>
    </row>
    <row r="241" spans="1:23" ht="12.75">
      <c r="A241" s="1"/>
      <c r="B241" s="1"/>
      <c r="C241" s="10"/>
      <c r="D241" s="10"/>
      <c r="E241" s="10"/>
      <c r="F241" s="1"/>
      <c r="G241" s="1"/>
      <c r="H241" s="1"/>
      <c r="I241" s="1"/>
      <c r="J241" s="1"/>
      <c r="K241" s="1"/>
      <c r="L241" s="1"/>
      <c r="M241" s="1"/>
      <c r="N241" s="1"/>
      <c r="O241" s="1"/>
      <c r="P241" s="1"/>
      <c r="Q241" s="1"/>
      <c r="R241" s="1"/>
      <c r="S241" s="1"/>
      <c r="T241" s="1"/>
      <c r="U241" s="1"/>
      <c r="V241" s="1"/>
      <c r="W241" s="1"/>
    </row>
    <row r="242" spans="1:23" ht="12.75">
      <c r="A242" s="1"/>
      <c r="B242" s="1"/>
      <c r="C242" s="10"/>
      <c r="D242" s="10"/>
      <c r="E242" s="10"/>
      <c r="F242" s="1"/>
      <c r="G242" s="1"/>
      <c r="H242" s="1"/>
      <c r="I242" s="1"/>
      <c r="J242" s="1"/>
      <c r="K242" s="1"/>
      <c r="L242" s="1"/>
      <c r="M242" s="1"/>
      <c r="N242" s="1"/>
      <c r="O242" s="1"/>
      <c r="P242" s="1"/>
      <c r="Q242" s="1"/>
      <c r="R242" s="1"/>
      <c r="S242" s="1"/>
      <c r="T242" s="1"/>
      <c r="U242" s="1"/>
      <c r="V242" s="1"/>
      <c r="W242" s="1"/>
    </row>
    <row r="243" spans="1:23" ht="12.75">
      <c r="A243" s="1"/>
      <c r="B243" s="1"/>
      <c r="C243" s="10"/>
      <c r="D243" s="10"/>
      <c r="E243" s="10"/>
      <c r="F243" s="1"/>
      <c r="G243" s="1"/>
      <c r="H243" s="1"/>
      <c r="I243" s="1"/>
      <c r="J243" s="1"/>
      <c r="K243" s="1"/>
      <c r="L243" s="1"/>
      <c r="M243" s="1"/>
      <c r="N243" s="1"/>
      <c r="O243" s="1"/>
      <c r="P243" s="1"/>
      <c r="Q243" s="1"/>
      <c r="R243" s="1"/>
      <c r="S243" s="1"/>
      <c r="T243" s="1"/>
      <c r="U243" s="1"/>
      <c r="V243" s="1"/>
      <c r="W243" s="1"/>
    </row>
    <row r="244" spans="1:23" ht="12.75">
      <c r="A244" s="1"/>
      <c r="B244" s="1"/>
      <c r="C244" s="10"/>
      <c r="D244" s="10"/>
      <c r="E244" s="10"/>
      <c r="F244" s="1"/>
      <c r="G244" s="1"/>
      <c r="H244" s="1"/>
      <c r="I244" s="1"/>
      <c r="J244" s="1"/>
      <c r="K244" s="1"/>
      <c r="L244" s="1"/>
      <c r="M244" s="1"/>
      <c r="N244" s="1"/>
      <c r="O244" s="1"/>
      <c r="P244" s="1"/>
      <c r="Q244" s="1"/>
      <c r="R244" s="1"/>
      <c r="S244" s="1"/>
      <c r="T244" s="1"/>
      <c r="U244" s="1"/>
      <c r="V244" s="1"/>
      <c r="W244" s="1"/>
    </row>
    <row r="245" spans="1:23" ht="12.75">
      <c r="A245" s="1"/>
      <c r="B245" s="1"/>
      <c r="C245" s="10"/>
      <c r="D245" s="10"/>
      <c r="E245" s="10"/>
      <c r="F245" s="1"/>
      <c r="G245" s="1"/>
      <c r="H245" s="1"/>
      <c r="I245" s="1"/>
      <c r="J245" s="1"/>
      <c r="K245" s="1"/>
      <c r="L245" s="1"/>
      <c r="M245" s="1"/>
      <c r="N245" s="1"/>
      <c r="O245" s="1"/>
      <c r="P245" s="1"/>
      <c r="Q245" s="1"/>
      <c r="R245" s="1"/>
      <c r="S245" s="1"/>
      <c r="T245" s="1"/>
      <c r="U245" s="1"/>
      <c r="V245" s="1"/>
      <c r="W245" s="1"/>
    </row>
    <row r="246" spans="1:23" ht="12.75">
      <c r="A246" s="1"/>
      <c r="B246" s="1"/>
      <c r="C246" s="10"/>
      <c r="D246" s="10"/>
      <c r="E246" s="10"/>
      <c r="F246" s="1"/>
      <c r="G246" s="1"/>
      <c r="H246" s="1"/>
      <c r="I246" s="1"/>
      <c r="J246" s="1"/>
      <c r="K246" s="1"/>
      <c r="L246" s="1"/>
      <c r="M246" s="1"/>
      <c r="N246" s="1"/>
      <c r="O246" s="1"/>
      <c r="P246" s="1"/>
      <c r="Q246" s="1"/>
      <c r="R246" s="1"/>
      <c r="S246" s="1"/>
      <c r="T246" s="1"/>
      <c r="U246" s="1"/>
      <c r="V246" s="1"/>
      <c r="W246" s="1"/>
    </row>
    <row r="247" spans="1:23" ht="12.7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2.75">
      <c r="A256" s="1"/>
      <c r="B256" s="1"/>
      <c r="C256" s="1"/>
      <c r="D256" s="1"/>
      <c r="E256" s="1"/>
      <c r="F256" s="1"/>
      <c r="G256" s="1"/>
      <c r="H256" s="1"/>
      <c r="I256" s="1"/>
      <c r="J256" s="1"/>
      <c r="K256" s="1"/>
      <c r="L256" s="1"/>
      <c r="M256" s="1"/>
      <c r="N256" s="1"/>
      <c r="O256" s="1"/>
      <c r="P256" s="1"/>
      <c r="Q256" s="1"/>
      <c r="R256" s="1"/>
      <c r="S256" s="1"/>
      <c r="T256" s="1"/>
      <c r="U256" s="1"/>
      <c r="V256" s="1"/>
      <c r="W256" s="1"/>
    </row>
    <row r="257" spans="1:23" ht="12.75">
      <c r="A257" s="1"/>
      <c r="B257" s="1"/>
      <c r="C257" s="1"/>
      <c r="D257" s="1"/>
      <c r="E257" s="1"/>
      <c r="F257" s="1"/>
      <c r="G257" s="1"/>
      <c r="H257" s="1"/>
      <c r="I257" s="1"/>
      <c r="J257" s="1"/>
      <c r="K257" s="1"/>
      <c r="L257" s="1"/>
      <c r="M257" s="1"/>
      <c r="N257" s="1"/>
      <c r="O257" s="1"/>
      <c r="P257" s="1"/>
      <c r="Q257" s="1"/>
      <c r="R257" s="1"/>
      <c r="S257" s="1"/>
      <c r="T257" s="1"/>
      <c r="U257" s="1"/>
      <c r="V257" s="1"/>
      <c r="W257" s="1"/>
    </row>
    <row r="258" spans="1:23" ht="12.75">
      <c r="A258" s="1"/>
      <c r="B258" s="1"/>
      <c r="C258" s="1"/>
      <c r="D258" s="1"/>
      <c r="E258" s="1"/>
      <c r="F258" s="1"/>
      <c r="G258" s="1"/>
      <c r="H258" s="1"/>
      <c r="I258" s="1"/>
      <c r="J258" s="1"/>
      <c r="K258" s="1"/>
      <c r="L258" s="1"/>
      <c r="M258" s="1"/>
      <c r="N258" s="1"/>
      <c r="O258" s="1"/>
      <c r="P258" s="1"/>
      <c r="Q258" s="1"/>
      <c r="R258" s="1"/>
      <c r="S258" s="1"/>
      <c r="T258" s="1"/>
      <c r="U258" s="1"/>
      <c r="V258" s="1"/>
      <c r="W258" s="1"/>
    </row>
    <row r="259" spans="1:23" ht="12.75">
      <c r="A259" s="1"/>
      <c r="B259" s="1"/>
      <c r="C259" s="1"/>
      <c r="D259" s="1"/>
      <c r="E259" s="1"/>
      <c r="F259" s="1"/>
      <c r="G259" s="1"/>
      <c r="H259" s="1"/>
      <c r="I259" s="1"/>
      <c r="J259" s="1"/>
      <c r="K259" s="1"/>
      <c r="L259" s="1"/>
      <c r="M259" s="1"/>
      <c r="N259" s="1"/>
      <c r="O259" s="1"/>
      <c r="P259" s="1"/>
      <c r="Q259" s="1"/>
      <c r="R259" s="1"/>
      <c r="S259" s="1"/>
      <c r="T259" s="1"/>
      <c r="U259" s="1"/>
      <c r="V259" s="1"/>
      <c r="W259" s="1"/>
    </row>
    <row r="260" spans="1:23" ht="12.75">
      <c r="A260" s="1"/>
      <c r="B260" s="1"/>
      <c r="C260" s="1"/>
      <c r="D260" s="1"/>
      <c r="E260" s="1"/>
      <c r="F260" s="1"/>
      <c r="G260" s="1"/>
      <c r="H260" s="1"/>
      <c r="I260" s="1"/>
      <c r="J260" s="1"/>
      <c r="K260" s="1"/>
      <c r="L260" s="1"/>
      <c r="M260" s="1"/>
      <c r="N260" s="1"/>
      <c r="O260" s="1"/>
      <c r="P260" s="1"/>
      <c r="Q260" s="1"/>
      <c r="R260" s="1"/>
      <c r="S260" s="1"/>
      <c r="T260" s="1"/>
      <c r="U260" s="1"/>
      <c r="V260" s="1"/>
      <c r="W260" s="1"/>
    </row>
    <row r="261" spans="1:23" ht="12.75">
      <c r="A261" s="1"/>
      <c r="B261" s="1"/>
      <c r="C261" s="1"/>
      <c r="D261" s="1"/>
      <c r="E261" s="1"/>
      <c r="F261" s="1"/>
      <c r="G261" s="1"/>
      <c r="H261" s="1"/>
      <c r="I261" s="1"/>
      <c r="J261" s="1"/>
      <c r="K261" s="1"/>
      <c r="L261" s="1"/>
      <c r="M261" s="1"/>
      <c r="N261" s="1"/>
      <c r="O261" s="1"/>
      <c r="P261" s="1"/>
      <c r="Q261" s="1"/>
      <c r="R261" s="1"/>
      <c r="S261" s="1"/>
      <c r="T261" s="1"/>
      <c r="U261" s="1"/>
      <c r="V261" s="1"/>
      <c r="W261" s="1"/>
    </row>
    <row r="262" spans="1:23" ht="12.75">
      <c r="A262" s="1"/>
      <c r="B262" s="1"/>
      <c r="C262" s="1"/>
      <c r="D262" s="1"/>
      <c r="E262" s="1"/>
      <c r="F262" s="1"/>
      <c r="G262" s="1"/>
      <c r="H262" s="1"/>
      <c r="I262" s="1"/>
      <c r="J262" s="1"/>
      <c r="K262" s="1"/>
      <c r="L262" s="1"/>
      <c r="M262" s="1"/>
      <c r="N262" s="1"/>
      <c r="O262" s="1"/>
      <c r="P262" s="1"/>
      <c r="Q262" s="1"/>
      <c r="R262" s="1"/>
      <c r="S262" s="1"/>
      <c r="T262" s="1"/>
      <c r="U262" s="1"/>
      <c r="V262" s="1"/>
      <c r="W262" s="1"/>
    </row>
    <row r="263" spans="1:23" ht="12.75">
      <c r="A263" s="1"/>
      <c r="B263" s="1"/>
      <c r="C263" s="1"/>
      <c r="D263" s="1"/>
      <c r="E263" s="1"/>
      <c r="F263" s="1"/>
      <c r="G263" s="1"/>
      <c r="H263" s="1"/>
      <c r="I263" s="1"/>
      <c r="J263" s="1"/>
      <c r="K263" s="1"/>
      <c r="L263" s="1"/>
      <c r="M263" s="1"/>
      <c r="N263" s="1"/>
      <c r="O263" s="1"/>
      <c r="P263" s="1"/>
      <c r="Q263" s="1"/>
      <c r="R263" s="1"/>
      <c r="S263" s="1"/>
      <c r="T263" s="1"/>
      <c r="U263" s="1"/>
      <c r="V263" s="1"/>
      <c r="W263" s="1"/>
    </row>
    <row r="264" spans="1:23" ht="12.75">
      <c r="A264" s="1"/>
      <c r="B264" s="1"/>
      <c r="C264" s="1"/>
      <c r="D264" s="1"/>
      <c r="E264" s="1"/>
      <c r="F264" s="1"/>
      <c r="G264" s="1"/>
      <c r="H264" s="1"/>
      <c r="I264" s="1"/>
      <c r="J264" s="1"/>
      <c r="K264" s="1"/>
      <c r="L264" s="1"/>
      <c r="M264" s="1"/>
      <c r="N264" s="1"/>
      <c r="O264" s="1"/>
      <c r="P264" s="1"/>
      <c r="Q264" s="1"/>
      <c r="R264" s="1"/>
      <c r="S264" s="1"/>
      <c r="T264" s="1"/>
      <c r="U264" s="1"/>
      <c r="V264" s="1"/>
      <c r="W264" s="1"/>
    </row>
    <row r="265" spans="1:23" ht="12.75">
      <c r="A265" s="1"/>
      <c r="B265" s="1"/>
      <c r="C265" s="1"/>
      <c r="D265" s="1"/>
      <c r="E265" s="1"/>
      <c r="F265" s="1"/>
      <c r="G265" s="1"/>
      <c r="H265" s="1"/>
      <c r="I265" s="1"/>
      <c r="J265" s="1"/>
      <c r="K265" s="1"/>
      <c r="L265" s="1"/>
      <c r="M265" s="1"/>
      <c r="N265" s="1"/>
      <c r="O265" s="1"/>
      <c r="P265" s="1"/>
      <c r="Q265" s="1"/>
      <c r="R265" s="1"/>
      <c r="S265" s="1"/>
      <c r="T265" s="1"/>
      <c r="U265" s="1"/>
      <c r="V265" s="1"/>
      <c r="W265" s="1"/>
    </row>
    <row r="266" spans="1:23" ht="12.75">
      <c r="A266" s="1"/>
      <c r="B266" s="1"/>
      <c r="C266" s="1"/>
      <c r="D266" s="1"/>
      <c r="E266" s="1"/>
      <c r="F266" s="1"/>
      <c r="G266" s="1"/>
      <c r="H266" s="1"/>
      <c r="I266" s="1"/>
      <c r="J266" s="1"/>
      <c r="K266" s="1"/>
      <c r="L266" s="1"/>
      <c r="M266" s="1"/>
      <c r="N266" s="1"/>
      <c r="O266" s="1"/>
      <c r="P266" s="1"/>
      <c r="Q266" s="1"/>
      <c r="R266" s="1"/>
      <c r="S266" s="1"/>
      <c r="T266" s="1"/>
      <c r="U266" s="1"/>
      <c r="V266" s="1"/>
      <c r="W266" s="1"/>
    </row>
    <row r="267" spans="1:23" ht="12.75">
      <c r="A267" s="1"/>
      <c r="B267" s="1"/>
      <c r="C267" s="1"/>
      <c r="D267" s="1"/>
      <c r="E267" s="1"/>
      <c r="F267" s="1"/>
      <c r="G267" s="1"/>
      <c r="H267" s="1"/>
      <c r="I267" s="1"/>
      <c r="J267" s="1"/>
      <c r="K267" s="1"/>
      <c r="L267" s="1"/>
      <c r="M267" s="1"/>
      <c r="N267" s="1"/>
      <c r="O267" s="1"/>
      <c r="P267" s="1"/>
      <c r="Q267" s="1"/>
      <c r="R267" s="1"/>
      <c r="S267" s="1"/>
      <c r="T267" s="1"/>
      <c r="U267" s="1"/>
      <c r="V267" s="1"/>
      <c r="W267" s="1"/>
    </row>
    <row r="268" spans="1:23" ht="12.75">
      <c r="A268" s="1"/>
      <c r="B268" s="1"/>
      <c r="C268" s="1"/>
      <c r="D268" s="1"/>
      <c r="E268" s="1"/>
      <c r="F268" s="1"/>
      <c r="G268" s="1"/>
      <c r="H268" s="1"/>
      <c r="I268" s="1"/>
      <c r="J268" s="1"/>
      <c r="K268" s="1"/>
      <c r="L268" s="1"/>
      <c r="M268" s="1"/>
      <c r="N268" s="1"/>
      <c r="O268" s="1"/>
      <c r="P268" s="1"/>
      <c r="Q268" s="1"/>
      <c r="R268" s="1"/>
      <c r="S268" s="1"/>
      <c r="T268" s="1"/>
      <c r="U268" s="1"/>
      <c r="V268" s="1"/>
      <c r="W268" s="1"/>
    </row>
    <row r="269" spans="1:23" ht="12.75">
      <c r="A269" s="1"/>
      <c r="B269" s="1"/>
      <c r="C269" s="1"/>
      <c r="D269" s="1"/>
      <c r="E269" s="1"/>
      <c r="F269" s="1"/>
      <c r="G269" s="1"/>
      <c r="H269" s="1"/>
      <c r="I269" s="1"/>
      <c r="J269" s="1"/>
      <c r="K269" s="1"/>
      <c r="L269" s="1"/>
      <c r="M269" s="1"/>
      <c r="N269" s="1"/>
      <c r="O269" s="1"/>
      <c r="P269" s="1"/>
      <c r="Q269" s="1"/>
      <c r="R269" s="1"/>
      <c r="S269" s="1"/>
      <c r="T269" s="1"/>
      <c r="U269" s="1"/>
      <c r="V269" s="1"/>
      <c r="W269" s="1"/>
    </row>
    <row r="270" spans="1:23" ht="12.75">
      <c r="A270" s="1"/>
      <c r="B270" s="1"/>
      <c r="C270" s="1"/>
      <c r="D270" s="1"/>
      <c r="E270" s="1"/>
      <c r="F270" s="1"/>
      <c r="G270" s="1"/>
      <c r="H270" s="1"/>
      <c r="I270" s="1"/>
      <c r="J270" s="1"/>
      <c r="K270" s="1"/>
      <c r="L270" s="1"/>
      <c r="M270" s="1"/>
      <c r="N270" s="1"/>
      <c r="O270" s="1"/>
      <c r="P270" s="1"/>
      <c r="Q270" s="1"/>
      <c r="R270" s="1"/>
      <c r="S270" s="1"/>
      <c r="T270" s="1"/>
      <c r="U270" s="1"/>
      <c r="V270" s="1"/>
      <c r="W270" s="1"/>
    </row>
    <row r="271" spans="1:23" ht="12.75">
      <c r="A271" s="1"/>
      <c r="B271" s="1"/>
      <c r="C271" s="1"/>
      <c r="D271" s="1"/>
      <c r="E271" s="1"/>
      <c r="F271" s="1"/>
      <c r="G271" s="1"/>
      <c r="H271" s="1"/>
      <c r="I271" s="1"/>
      <c r="J271" s="1"/>
      <c r="K271" s="1"/>
      <c r="L271" s="1"/>
      <c r="M271" s="1"/>
      <c r="N271" s="1"/>
      <c r="O271" s="1"/>
      <c r="P271" s="1"/>
      <c r="Q271" s="1"/>
      <c r="R271" s="1"/>
      <c r="S271" s="1"/>
      <c r="T271" s="1"/>
      <c r="U271" s="1"/>
      <c r="V271" s="1"/>
      <c r="W271" s="1"/>
    </row>
    <row r="272" spans="1:23" ht="12.75">
      <c r="A272" s="1"/>
      <c r="B272" s="1"/>
      <c r="C272" s="1"/>
      <c r="D272" s="1"/>
      <c r="E272" s="1"/>
      <c r="F272" s="1"/>
      <c r="G272" s="1"/>
      <c r="H272" s="1"/>
      <c r="I272" s="1"/>
      <c r="J272" s="1"/>
      <c r="K272" s="1"/>
      <c r="L272" s="1"/>
      <c r="M272" s="1"/>
      <c r="N272" s="1"/>
      <c r="O272" s="1"/>
      <c r="P272" s="1"/>
      <c r="Q272" s="1"/>
      <c r="R272" s="1"/>
      <c r="S272" s="1"/>
      <c r="T272" s="1"/>
      <c r="U272" s="1"/>
      <c r="V272" s="1"/>
      <c r="W272" s="1"/>
    </row>
    <row r="273" spans="1:23" ht="12.75">
      <c r="A273" s="1"/>
      <c r="B273" s="1"/>
      <c r="C273" s="1"/>
      <c r="D273" s="1"/>
      <c r="E273" s="1"/>
      <c r="F273" s="1"/>
      <c r="G273" s="1"/>
      <c r="H273" s="1"/>
      <c r="I273" s="1"/>
      <c r="J273" s="1"/>
      <c r="K273" s="1"/>
      <c r="L273" s="1"/>
      <c r="M273" s="1"/>
      <c r="N273" s="1"/>
      <c r="O273" s="1"/>
      <c r="P273" s="1"/>
      <c r="Q273" s="1"/>
      <c r="R273" s="1"/>
      <c r="S273" s="1"/>
      <c r="T273" s="1"/>
      <c r="U273" s="1"/>
      <c r="V273" s="1"/>
      <c r="W273" s="1"/>
    </row>
    <row r="274" spans="1:23" ht="12.75">
      <c r="A274" s="1"/>
      <c r="B274" s="1"/>
      <c r="C274" s="1"/>
      <c r="D274" s="1"/>
      <c r="E274" s="1"/>
      <c r="F274" s="1"/>
      <c r="G274" s="1"/>
      <c r="H274" s="1"/>
      <c r="I274" s="1"/>
      <c r="J274" s="1"/>
      <c r="K274" s="1"/>
      <c r="L274" s="1"/>
      <c r="M274" s="1"/>
      <c r="N274" s="1"/>
      <c r="O274" s="1"/>
      <c r="P274" s="1"/>
      <c r="Q274" s="1"/>
      <c r="R274" s="1"/>
      <c r="S274" s="1"/>
      <c r="T274" s="1"/>
      <c r="U274" s="1"/>
      <c r="V274" s="1"/>
      <c r="W274" s="1"/>
    </row>
    <row r="275" spans="1:23" ht="12.75">
      <c r="A275" s="1"/>
      <c r="B275" s="1"/>
      <c r="C275" s="1"/>
      <c r="D275" s="1"/>
      <c r="E275" s="1"/>
      <c r="F275" s="1"/>
      <c r="G275" s="1"/>
      <c r="H275" s="1"/>
      <c r="I275" s="1"/>
      <c r="J275" s="1"/>
      <c r="K275" s="1"/>
      <c r="L275" s="1"/>
      <c r="M275" s="1"/>
      <c r="N275" s="1"/>
      <c r="O275" s="1"/>
      <c r="P275" s="1"/>
      <c r="Q275" s="1"/>
      <c r="R275" s="1"/>
      <c r="S275" s="1"/>
      <c r="T275" s="1"/>
      <c r="U275" s="1"/>
      <c r="V275" s="1"/>
      <c r="W275" s="1"/>
    </row>
    <row r="276" spans="1:23" ht="12.75">
      <c r="A276" s="1"/>
      <c r="B276" s="1"/>
      <c r="C276" s="1"/>
      <c r="D276" s="1"/>
      <c r="E276" s="1"/>
      <c r="F276" s="1"/>
      <c r="G276" s="1"/>
      <c r="H276" s="1"/>
      <c r="I276" s="1"/>
      <c r="J276" s="1"/>
      <c r="K276" s="1"/>
      <c r="L276" s="1"/>
      <c r="M276" s="1"/>
      <c r="N276" s="1"/>
      <c r="O276" s="1"/>
      <c r="P276" s="1"/>
      <c r="Q276" s="1"/>
      <c r="R276" s="1"/>
      <c r="S276" s="1"/>
      <c r="T276" s="1"/>
      <c r="U276" s="1"/>
      <c r="V276" s="1"/>
      <c r="W276" s="1"/>
    </row>
    <row r="277" spans="1:23" ht="12.75">
      <c r="A277" s="1"/>
      <c r="B277" s="1"/>
      <c r="C277" s="1"/>
      <c r="D277" s="1"/>
      <c r="E277" s="1"/>
      <c r="F277" s="1"/>
      <c r="G277" s="1"/>
      <c r="H277" s="1"/>
      <c r="I277" s="1"/>
      <c r="J277" s="1"/>
      <c r="K277" s="1"/>
      <c r="L277" s="1"/>
      <c r="M277" s="1"/>
      <c r="N277" s="1"/>
      <c r="O277" s="1"/>
      <c r="P277" s="1"/>
      <c r="Q277" s="1"/>
      <c r="R277" s="1"/>
      <c r="S277" s="1"/>
      <c r="T277" s="1"/>
      <c r="U277" s="1"/>
      <c r="V277" s="1"/>
      <c r="W277" s="1"/>
    </row>
    <row r="278" spans="1:23" ht="12.75">
      <c r="A278" s="1"/>
      <c r="B278" s="1"/>
      <c r="C278" s="1"/>
      <c r="D278" s="1"/>
      <c r="E278" s="1"/>
      <c r="F278" s="1"/>
      <c r="G278" s="1"/>
      <c r="H278" s="1"/>
      <c r="I278" s="1"/>
      <c r="J278" s="1"/>
      <c r="K278" s="1"/>
      <c r="L278" s="1"/>
      <c r="M278" s="1"/>
      <c r="N278" s="1"/>
      <c r="O278" s="1"/>
      <c r="P278" s="1"/>
      <c r="Q278" s="1"/>
      <c r="R278" s="1"/>
      <c r="S278" s="1"/>
      <c r="T278" s="1"/>
      <c r="U278" s="1"/>
      <c r="V278" s="1"/>
      <c r="W278" s="1"/>
    </row>
    <row r="279" spans="1:23" ht="12.75">
      <c r="A279" s="1"/>
      <c r="B279" s="1"/>
      <c r="C279" s="1"/>
      <c r="D279" s="1"/>
      <c r="E279" s="1"/>
      <c r="F279" s="1"/>
      <c r="G279" s="1"/>
      <c r="H279" s="1"/>
      <c r="I279" s="1"/>
      <c r="J279" s="1"/>
      <c r="K279" s="1"/>
      <c r="L279" s="1"/>
      <c r="M279" s="1"/>
      <c r="N279" s="1"/>
      <c r="O279" s="1"/>
      <c r="P279" s="1"/>
      <c r="Q279" s="1"/>
      <c r="R279" s="1"/>
      <c r="S279" s="1"/>
      <c r="T279" s="1"/>
      <c r="U279" s="1"/>
      <c r="V279" s="1"/>
      <c r="W279" s="1"/>
    </row>
    <row r="280" spans="1:23" ht="12.75">
      <c r="A280" s="1"/>
      <c r="B280" s="1"/>
      <c r="C280" s="1"/>
      <c r="D280" s="1"/>
      <c r="E280" s="1"/>
      <c r="F280" s="1"/>
      <c r="G280" s="1"/>
      <c r="H280" s="1"/>
      <c r="I280" s="1"/>
      <c r="J280" s="1"/>
      <c r="K280" s="1"/>
      <c r="L280" s="1"/>
      <c r="M280" s="1"/>
      <c r="N280" s="1"/>
      <c r="O280" s="1"/>
      <c r="P280" s="1"/>
      <c r="Q280" s="1"/>
      <c r="R280" s="1"/>
      <c r="S280" s="1"/>
      <c r="T280" s="1"/>
      <c r="U280" s="1"/>
      <c r="V280" s="1"/>
      <c r="W280" s="1"/>
    </row>
    <row r="281" spans="1:23" ht="12.75">
      <c r="A281" s="1"/>
      <c r="B281" s="1"/>
      <c r="C281" s="1"/>
      <c r="D281" s="1"/>
      <c r="E281" s="1"/>
      <c r="F281" s="1"/>
      <c r="G281" s="1"/>
      <c r="H281" s="1"/>
      <c r="I281" s="1"/>
      <c r="J281" s="1"/>
      <c r="K281" s="1"/>
      <c r="L281" s="1"/>
      <c r="M281" s="1"/>
      <c r="N281" s="1"/>
      <c r="O281" s="1"/>
      <c r="P281" s="1"/>
      <c r="Q281" s="1"/>
      <c r="R281" s="1"/>
      <c r="S281" s="1"/>
      <c r="T281" s="1"/>
      <c r="U281" s="1"/>
      <c r="V281" s="1"/>
      <c r="W281" s="1"/>
    </row>
    <row r="282" spans="1:23" ht="12.75">
      <c r="A282" s="1"/>
      <c r="B282" s="1"/>
      <c r="C282" s="1"/>
      <c r="D282" s="1"/>
      <c r="E282" s="1"/>
      <c r="F282" s="1"/>
      <c r="G282" s="1"/>
      <c r="H282" s="1"/>
      <c r="I282" s="1"/>
      <c r="J282" s="1"/>
      <c r="K282" s="1"/>
      <c r="L282" s="1"/>
      <c r="M282" s="1"/>
      <c r="N282" s="1"/>
      <c r="O282" s="1"/>
      <c r="P282" s="1"/>
      <c r="Q282" s="1"/>
      <c r="R282" s="1"/>
      <c r="S282" s="1"/>
      <c r="T282" s="1"/>
      <c r="U282" s="1"/>
      <c r="V282" s="1"/>
      <c r="W282" s="1"/>
    </row>
    <row r="283" spans="1:23" ht="12.75">
      <c r="A283" s="1"/>
      <c r="B283" s="1"/>
      <c r="C283" s="1"/>
      <c r="D283" s="1"/>
      <c r="E283" s="1"/>
      <c r="F283" s="1"/>
      <c r="G283" s="1"/>
      <c r="H283" s="1"/>
      <c r="I283" s="1"/>
      <c r="J283" s="1"/>
      <c r="K283" s="1"/>
      <c r="L283" s="1"/>
      <c r="M283" s="1"/>
      <c r="N283" s="1"/>
      <c r="O283" s="1"/>
      <c r="P283" s="1"/>
      <c r="Q283" s="1"/>
      <c r="R283" s="1"/>
      <c r="S283" s="1"/>
      <c r="T283" s="1"/>
      <c r="U283" s="1"/>
      <c r="V283" s="1"/>
      <c r="W283" s="1"/>
    </row>
    <row r="284" spans="1:23" ht="12.75">
      <c r="A284" s="1"/>
      <c r="B284" s="1"/>
      <c r="C284" s="1"/>
      <c r="D284" s="1"/>
      <c r="E284" s="1"/>
      <c r="F284" s="1"/>
      <c r="G284" s="1"/>
      <c r="H284" s="1"/>
      <c r="I284" s="1"/>
      <c r="J284" s="1"/>
      <c r="K284" s="1"/>
      <c r="L284" s="1"/>
      <c r="M284" s="1"/>
      <c r="N284" s="1"/>
      <c r="O284" s="1"/>
      <c r="P284" s="1"/>
      <c r="Q284" s="1"/>
      <c r="R284" s="1"/>
      <c r="S284" s="1"/>
      <c r="T284" s="1"/>
      <c r="U284" s="1"/>
      <c r="V284" s="1"/>
      <c r="W284" s="1"/>
    </row>
    <row r="285" spans="1:23" ht="12.75">
      <c r="A285" s="1"/>
      <c r="B285" s="1"/>
      <c r="C285" s="1"/>
      <c r="D285" s="1"/>
      <c r="E285" s="1"/>
      <c r="F285" s="1"/>
      <c r="G285" s="1"/>
      <c r="H285" s="1"/>
      <c r="I285" s="1"/>
      <c r="J285" s="1"/>
      <c r="K285" s="1"/>
      <c r="L285" s="1"/>
      <c r="M285" s="1"/>
      <c r="N285" s="1"/>
      <c r="O285" s="1"/>
      <c r="P285" s="1"/>
      <c r="Q285" s="1"/>
      <c r="R285" s="1"/>
      <c r="S285" s="1"/>
      <c r="T285" s="1"/>
      <c r="U285" s="1"/>
      <c r="V285" s="1"/>
      <c r="W285" s="1"/>
    </row>
    <row r="286" spans="1:23" ht="12.75">
      <c r="A286" s="1"/>
      <c r="B286" s="1"/>
      <c r="C286" s="1"/>
      <c r="D286" s="1"/>
      <c r="E286" s="1"/>
      <c r="F286" s="1"/>
      <c r="G286" s="1"/>
      <c r="H286" s="1"/>
      <c r="I286" s="1"/>
      <c r="J286" s="1"/>
      <c r="K286" s="1"/>
      <c r="L286" s="1"/>
      <c r="M286" s="1"/>
      <c r="N286" s="1"/>
      <c r="O286" s="1"/>
      <c r="P286" s="1"/>
      <c r="Q286" s="1"/>
      <c r="R286" s="1"/>
      <c r="S286" s="1"/>
      <c r="T286" s="1"/>
      <c r="U286" s="1"/>
      <c r="V286" s="1"/>
      <c r="W286" s="1"/>
    </row>
    <row r="287" spans="1:23" ht="12.75">
      <c r="A287" s="1"/>
      <c r="B287" s="1"/>
      <c r="C287" s="1"/>
      <c r="D287" s="1"/>
      <c r="E287" s="1"/>
      <c r="F287" s="1"/>
      <c r="G287" s="1"/>
      <c r="H287" s="1"/>
      <c r="I287" s="1"/>
      <c r="J287" s="1"/>
      <c r="K287" s="1"/>
      <c r="L287" s="1"/>
      <c r="M287" s="1"/>
      <c r="N287" s="1"/>
      <c r="O287" s="1"/>
      <c r="P287" s="1"/>
      <c r="Q287" s="1"/>
      <c r="R287" s="1"/>
      <c r="S287" s="1"/>
      <c r="T287" s="1"/>
      <c r="U287" s="1"/>
      <c r="V287" s="1"/>
      <c r="W287" s="1"/>
    </row>
    <row r="288" spans="1:23" ht="12.75">
      <c r="A288" s="1"/>
      <c r="B288" s="1"/>
      <c r="C288" s="1"/>
      <c r="D288" s="1"/>
      <c r="E288" s="1"/>
      <c r="F288" s="1"/>
      <c r="G288" s="1"/>
      <c r="H288" s="1"/>
      <c r="I288" s="1"/>
      <c r="J288" s="1"/>
      <c r="K288" s="1"/>
      <c r="L288" s="1"/>
      <c r="M288" s="1"/>
      <c r="N288" s="1"/>
      <c r="O288" s="1"/>
      <c r="P288" s="1"/>
      <c r="Q288" s="1"/>
      <c r="R288" s="1"/>
      <c r="S288" s="1"/>
      <c r="T288" s="1"/>
      <c r="U288" s="1"/>
      <c r="V288" s="1"/>
      <c r="W288" s="1"/>
    </row>
    <row r="289" spans="1:23" ht="12.75">
      <c r="A289" s="1"/>
      <c r="B289" s="1"/>
      <c r="C289" s="1"/>
      <c r="D289" s="1"/>
      <c r="E289" s="1"/>
      <c r="F289" s="1"/>
      <c r="G289" s="1"/>
      <c r="H289" s="1"/>
      <c r="I289" s="1"/>
      <c r="J289" s="1"/>
      <c r="K289" s="1"/>
      <c r="L289" s="1"/>
      <c r="M289" s="1"/>
      <c r="N289" s="1"/>
      <c r="O289" s="1"/>
      <c r="P289" s="1"/>
      <c r="Q289" s="1"/>
      <c r="R289" s="1"/>
      <c r="S289" s="1"/>
      <c r="T289" s="1"/>
      <c r="U289" s="1"/>
      <c r="V289" s="1"/>
      <c r="W289" s="1"/>
    </row>
    <row r="290" spans="1:23" ht="12.75">
      <c r="A290" s="1"/>
      <c r="B290" s="1"/>
      <c r="C290" s="1"/>
      <c r="D290" s="1"/>
      <c r="E290" s="1"/>
      <c r="F290" s="1"/>
      <c r="G290" s="1"/>
      <c r="H290" s="1"/>
      <c r="I290" s="1"/>
      <c r="J290" s="1"/>
      <c r="K290" s="1"/>
      <c r="L290" s="1"/>
      <c r="M290" s="1"/>
      <c r="N290" s="1"/>
      <c r="O290" s="1"/>
      <c r="P290" s="1"/>
      <c r="Q290" s="1"/>
      <c r="R290" s="1"/>
      <c r="S290" s="1"/>
      <c r="T290" s="1"/>
      <c r="U290" s="1"/>
      <c r="V290" s="1"/>
      <c r="W290" s="1"/>
    </row>
    <row r="291" spans="1:23" ht="12.75">
      <c r="A291" s="1"/>
      <c r="B291" s="1"/>
      <c r="C291" s="1"/>
      <c r="D291" s="1"/>
      <c r="E291" s="1"/>
      <c r="F291" s="1"/>
      <c r="G291" s="1"/>
      <c r="H291" s="1"/>
      <c r="I291" s="1"/>
      <c r="J291" s="1"/>
      <c r="K291" s="1"/>
      <c r="L291" s="1"/>
      <c r="M291" s="1"/>
      <c r="N291" s="1"/>
      <c r="O291" s="1"/>
      <c r="P291" s="1"/>
      <c r="Q291" s="1"/>
      <c r="R291" s="1"/>
      <c r="S291" s="1"/>
      <c r="T291" s="1"/>
      <c r="U291" s="1"/>
      <c r="V291" s="1"/>
      <c r="W291" s="1"/>
    </row>
    <row r="292" spans="1:23" ht="12.75">
      <c r="A292" s="1"/>
      <c r="B292" s="1"/>
      <c r="C292" s="1"/>
      <c r="D292" s="1"/>
      <c r="E292" s="1"/>
      <c r="F292" s="1"/>
      <c r="G292" s="1"/>
      <c r="H292" s="1"/>
      <c r="I292" s="1"/>
      <c r="J292" s="1"/>
      <c r="K292" s="1"/>
      <c r="L292" s="1"/>
      <c r="M292" s="1"/>
      <c r="N292" s="1"/>
      <c r="O292" s="1"/>
      <c r="P292" s="1"/>
      <c r="Q292" s="1"/>
      <c r="R292" s="1"/>
      <c r="S292" s="1"/>
      <c r="T292" s="1"/>
      <c r="U292" s="1"/>
      <c r="V292" s="1"/>
      <c r="W292" s="1"/>
    </row>
    <row r="293" spans="1:23" ht="12.75">
      <c r="A293" s="1"/>
      <c r="B293" s="1"/>
      <c r="C293" s="1"/>
      <c r="D293" s="1"/>
      <c r="E293" s="1"/>
      <c r="F293" s="1"/>
      <c r="G293" s="1"/>
      <c r="H293" s="1"/>
      <c r="I293" s="1"/>
      <c r="J293" s="1"/>
      <c r="K293" s="1"/>
      <c r="L293" s="1"/>
      <c r="M293" s="1"/>
      <c r="N293" s="1"/>
      <c r="O293" s="1"/>
      <c r="P293" s="1"/>
      <c r="Q293" s="1"/>
      <c r="R293" s="1"/>
      <c r="S293" s="1"/>
      <c r="T293" s="1"/>
      <c r="U293" s="1"/>
      <c r="V293" s="1"/>
      <c r="W293" s="1"/>
    </row>
    <row r="294" spans="1:23" ht="12.75">
      <c r="A294" s="1"/>
      <c r="B294" s="1"/>
      <c r="C294" s="1"/>
      <c r="D294" s="1"/>
      <c r="E294" s="1"/>
      <c r="F294" s="1"/>
      <c r="G294" s="1"/>
      <c r="H294" s="1"/>
      <c r="I294" s="1"/>
      <c r="J294" s="1"/>
      <c r="K294" s="1"/>
      <c r="L294" s="1"/>
      <c r="M294" s="1"/>
      <c r="N294" s="1"/>
      <c r="O294" s="1"/>
      <c r="P294" s="1"/>
      <c r="Q294" s="1"/>
      <c r="R294" s="1"/>
      <c r="S294" s="1"/>
      <c r="T294" s="1"/>
      <c r="U294" s="1"/>
      <c r="V294" s="1"/>
      <c r="W294" s="1"/>
    </row>
    <row r="295" spans="1:23" ht="12.75">
      <c r="A295" s="1"/>
      <c r="B295" s="1"/>
      <c r="C295" s="1"/>
      <c r="D295" s="1"/>
      <c r="E295" s="1"/>
      <c r="F295" s="1"/>
      <c r="G295" s="1"/>
      <c r="H295" s="1"/>
      <c r="I295" s="1"/>
      <c r="J295" s="1"/>
      <c r="K295" s="1"/>
      <c r="L295" s="1"/>
      <c r="M295" s="1"/>
      <c r="N295" s="1"/>
      <c r="O295" s="1"/>
      <c r="P295" s="1"/>
      <c r="Q295" s="1"/>
      <c r="R295" s="1"/>
      <c r="S295" s="1"/>
      <c r="T295" s="1"/>
      <c r="U295" s="1"/>
      <c r="V295" s="1"/>
      <c r="W295" s="1"/>
    </row>
    <row r="296" spans="1:23" ht="12.75">
      <c r="A296" s="1"/>
      <c r="B296" s="1"/>
      <c r="C296" s="1"/>
      <c r="D296" s="1"/>
      <c r="E296" s="1"/>
      <c r="F296" s="1"/>
      <c r="G296" s="1"/>
      <c r="H296" s="1"/>
      <c r="I296" s="1"/>
      <c r="J296" s="1"/>
      <c r="K296" s="1"/>
      <c r="L296" s="1"/>
      <c r="M296" s="1"/>
      <c r="N296" s="1"/>
      <c r="O296" s="1"/>
      <c r="P296" s="1"/>
      <c r="Q296" s="1"/>
      <c r="R296" s="1"/>
      <c r="S296" s="1"/>
      <c r="T296" s="1"/>
      <c r="U296" s="1"/>
      <c r="V296" s="1"/>
      <c r="W296" s="1"/>
    </row>
    <row r="297" spans="1:23" ht="12.75">
      <c r="A297" s="1"/>
      <c r="B297" s="1"/>
      <c r="C297" s="1"/>
      <c r="D297" s="1"/>
      <c r="E297" s="1"/>
      <c r="F297" s="1"/>
      <c r="G297" s="1"/>
      <c r="H297" s="1"/>
      <c r="I297" s="1"/>
      <c r="J297" s="1"/>
      <c r="K297" s="1"/>
      <c r="L297" s="1"/>
      <c r="M297" s="1"/>
      <c r="N297" s="1"/>
      <c r="O297" s="1"/>
      <c r="P297" s="1"/>
      <c r="Q297" s="1"/>
      <c r="R297" s="1"/>
      <c r="S297" s="1"/>
      <c r="T297" s="1"/>
      <c r="U297" s="1"/>
      <c r="V297" s="1"/>
      <c r="W297" s="1"/>
    </row>
    <row r="298" spans="1:23" ht="12.75">
      <c r="A298" s="1"/>
      <c r="B298" s="1"/>
      <c r="C298" s="1"/>
      <c r="D298" s="1"/>
      <c r="E298" s="1"/>
      <c r="F298" s="1"/>
      <c r="G298" s="1"/>
      <c r="H298" s="1"/>
      <c r="I298" s="1"/>
      <c r="J298" s="1"/>
      <c r="K298" s="1"/>
      <c r="L298" s="1"/>
      <c r="M298" s="1"/>
      <c r="N298" s="1"/>
      <c r="O298" s="1"/>
      <c r="P298" s="1"/>
      <c r="Q298" s="1"/>
      <c r="R298" s="1"/>
      <c r="S298" s="1"/>
      <c r="T298" s="1"/>
      <c r="U298" s="1"/>
      <c r="V298" s="1"/>
      <c r="W298" s="1"/>
    </row>
    <row r="299" spans="1:23" ht="12.75">
      <c r="A299" s="1"/>
      <c r="B299" s="1"/>
      <c r="C299" s="1"/>
      <c r="D299" s="1"/>
      <c r="E299" s="1"/>
      <c r="F299" s="1"/>
      <c r="G299" s="1"/>
      <c r="H299" s="1"/>
      <c r="I299" s="1"/>
      <c r="J299" s="1"/>
      <c r="K299" s="1"/>
      <c r="L299" s="1"/>
      <c r="M299" s="1"/>
      <c r="N299" s="1"/>
      <c r="O299" s="1"/>
      <c r="P299" s="1"/>
      <c r="Q299" s="1"/>
      <c r="R299" s="1"/>
      <c r="S299" s="1"/>
      <c r="T299" s="1"/>
      <c r="U299" s="1"/>
      <c r="V299" s="1"/>
      <c r="W299" s="1"/>
    </row>
    <row r="300" spans="1:23" ht="12.75">
      <c r="A300" s="1"/>
      <c r="B300" s="1"/>
      <c r="C300" s="1"/>
      <c r="D300" s="1"/>
      <c r="E300" s="1"/>
      <c r="F300" s="1"/>
      <c r="G300" s="1"/>
      <c r="H300" s="1"/>
      <c r="I300" s="1"/>
      <c r="J300" s="1"/>
      <c r="K300" s="1"/>
      <c r="L300" s="1"/>
      <c r="M300" s="1"/>
      <c r="N300" s="1"/>
      <c r="O300" s="1"/>
      <c r="P300" s="1"/>
      <c r="Q300" s="1"/>
      <c r="R300" s="1"/>
      <c r="S300" s="1"/>
      <c r="T300" s="1"/>
      <c r="U300" s="1"/>
      <c r="V300" s="1"/>
      <c r="W300" s="1"/>
    </row>
    <row r="301" spans="1:23" ht="12.75">
      <c r="A301" s="1"/>
      <c r="B301" s="1"/>
      <c r="C301" s="1"/>
      <c r="D301" s="1"/>
      <c r="E301" s="1"/>
      <c r="F301" s="1"/>
      <c r="G301" s="1"/>
      <c r="H301" s="1"/>
      <c r="I301" s="1"/>
      <c r="J301" s="1"/>
      <c r="K301" s="1"/>
      <c r="L301" s="1"/>
      <c r="M301" s="1"/>
      <c r="N301" s="1"/>
      <c r="O301" s="1"/>
      <c r="P301" s="1"/>
      <c r="Q301" s="1"/>
      <c r="R301" s="1"/>
      <c r="S301" s="1"/>
      <c r="T301" s="1"/>
      <c r="U301" s="1"/>
      <c r="V301" s="1"/>
      <c r="W301" s="1"/>
    </row>
    <row r="302" spans="1:23" ht="12.75">
      <c r="A302" s="1"/>
      <c r="B302" s="1"/>
      <c r="C302" s="1"/>
      <c r="D302" s="1"/>
      <c r="E302" s="1"/>
      <c r="F302" s="1"/>
      <c r="G302" s="1"/>
      <c r="H302" s="1"/>
      <c r="I302" s="1"/>
      <c r="J302" s="1"/>
      <c r="K302" s="1"/>
      <c r="L302" s="1"/>
      <c r="M302" s="1"/>
      <c r="N302" s="1"/>
      <c r="O302" s="1"/>
      <c r="P302" s="1"/>
      <c r="Q302" s="1"/>
      <c r="R302" s="1"/>
      <c r="S302" s="1"/>
      <c r="T302" s="1"/>
      <c r="U302" s="1"/>
      <c r="V302" s="1"/>
      <c r="W302" s="1"/>
    </row>
    <row r="303" spans="1:23" ht="12.75">
      <c r="A303" s="1"/>
      <c r="B303" s="1"/>
      <c r="C303" s="1"/>
      <c r="D303" s="1"/>
      <c r="E303" s="1"/>
      <c r="F303" s="1"/>
      <c r="G303" s="1"/>
      <c r="H303" s="1"/>
      <c r="I303" s="1"/>
      <c r="J303" s="1"/>
      <c r="K303" s="1"/>
      <c r="L303" s="1"/>
      <c r="M303" s="1"/>
      <c r="N303" s="1"/>
      <c r="O303" s="1"/>
      <c r="P303" s="1"/>
      <c r="Q303" s="1"/>
      <c r="R303" s="1"/>
      <c r="S303" s="1"/>
      <c r="T303" s="1"/>
      <c r="U303" s="1"/>
      <c r="V303" s="1"/>
      <c r="W303" s="1"/>
    </row>
    <row r="304" spans="1:23" ht="12.75">
      <c r="A304" s="1"/>
      <c r="B304" s="1"/>
      <c r="C304" s="1"/>
      <c r="D304" s="1"/>
      <c r="E304" s="1"/>
      <c r="F304" s="1"/>
      <c r="G304" s="1"/>
      <c r="H304" s="1"/>
      <c r="I304" s="1"/>
      <c r="J304" s="1"/>
      <c r="K304" s="1"/>
      <c r="L304" s="1"/>
      <c r="M304" s="1"/>
      <c r="N304" s="1"/>
      <c r="O304" s="1"/>
      <c r="P304" s="1"/>
      <c r="Q304" s="1"/>
      <c r="R304" s="1"/>
      <c r="S304" s="1"/>
      <c r="T304" s="1"/>
      <c r="U304" s="1"/>
      <c r="V304" s="1"/>
      <c r="W304" s="1"/>
    </row>
    <row r="305" spans="1:23" ht="12.75">
      <c r="A305" s="1"/>
      <c r="B305" s="1"/>
      <c r="C305" s="1"/>
      <c r="D305" s="1"/>
      <c r="E305" s="1"/>
      <c r="F305" s="1"/>
      <c r="G305" s="1"/>
      <c r="H305" s="1"/>
      <c r="I305" s="1"/>
      <c r="J305" s="1"/>
      <c r="K305" s="1"/>
      <c r="L305" s="1"/>
      <c r="M305" s="1"/>
      <c r="N305" s="1"/>
      <c r="O305" s="1"/>
      <c r="P305" s="1"/>
      <c r="Q305" s="1"/>
      <c r="R305" s="1"/>
      <c r="S305" s="1"/>
      <c r="T305" s="1"/>
      <c r="U305" s="1"/>
      <c r="V305" s="1"/>
      <c r="W305" s="1"/>
    </row>
    <row r="306" spans="1:23" ht="12.75">
      <c r="A306" s="1"/>
      <c r="B306" s="1"/>
      <c r="C306" s="1"/>
      <c r="D306" s="1"/>
      <c r="E306" s="1"/>
      <c r="F306" s="1"/>
      <c r="G306" s="1"/>
      <c r="H306" s="1"/>
      <c r="I306" s="1"/>
      <c r="J306" s="1"/>
      <c r="K306" s="1"/>
      <c r="L306" s="1"/>
      <c r="M306" s="1"/>
      <c r="N306" s="1"/>
      <c r="O306" s="1"/>
      <c r="P306" s="1"/>
      <c r="Q306" s="1"/>
      <c r="R306" s="1"/>
      <c r="S306" s="1"/>
      <c r="T306" s="1"/>
      <c r="U306" s="1"/>
      <c r="V306" s="1"/>
      <c r="W306" s="1"/>
    </row>
    <row r="307" spans="1:23" ht="12.75">
      <c r="A307" s="1"/>
      <c r="B307" s="1"/>
      <c r="C307" s="1"/>
      <c r="D307" s="1"/>
      <c r="E307" s="1"/>
      <c r="F307" s="1"/>
      <c r="G307" s="1"/>
      <c r="H307" s="1"/>
      <c r="I307" s="1"/>
      <c r="J307" s="1"/>
      <c r="K307" s="1"/>
      <c r="L307" s="1"/>
      <c r="M307" s="1"/>
      <c r="N307" s="1"/>
      <c r="O307" s="1"/>
      <c r="P307" s="1"/>
      <c r="Q307" s="1"/>
      <c r="R307" s="1"/>
      <c r="S307" s="1"/>
      <c r="T307" s="1"/>
      <c r="U307" s="1"/>
      <c r="V307" s="1"/>
      <c r="W307" s="1"/>
    </row>
    <row r="308" spans="1:23" ht="12.75">
      <c r="A308" s="1"/>
      <c r="B308" s="1"/>
      <c r="C308" s="1"/>
      <c r="D308" s="1"/>
      <c r="E308" s="1"/>
      <c r="F308" s="1"/>
      <c r="G308" s="1"/>
      <c r="H308" s="1"/>
      <c r="I308" s="1"/>
      <c r="J308" s="1"/>
      <c r="K308" s="1"/>
      <c r="L308" s="1"/>
      <c r="M308" s="1"/>
      <c r="N308" s="1"/>
      <c r="O308" s="1"/>
      <c r="P308" s="1"/>
      <c r="Q308" s="1"/>
      <c r="R308" s="1"/>
      <c r="S308" s="1"/>
      <c r="T308" s="1"/>
      <c r="U308" s="1"/>
      <c r="V308" s="1"/>
      <c r="W308" s="1"/>
    </row>
    <row r="309" spans="1:23" ht="12.75">
      <c r="A309" s="1"/>
      <c r="B309" s="1"/>
      <c r="C309" s="1"/>
      <c r="D309" s="1"/>
      <c r="E309" s="1"/>
      <c r="F309" s="1"/>
      <c r="G309" s="1"/>
      <c r="H309" s="1"/>
      <c r="I309" s="1"/>
      <c r="J309" s="1"/>
      <c r="K309" s="1"/>
      <c r="L309" s="1"/>
      <c r="M309" s="1"/>
      <c r="N309" s="1"/>
      <c r="O309" s="1"/>
      <c r="P309" s="1"/>
      <c r="Q309" s="1"/>
      <c r="R309" s="1"/>
      <c r="S309" s="1"/>
      <c r="T309" s="1"/>
      <c r="U309" s="1"/>
      <c r="V309" s="1"/>
      <c r="W309" s="1"/>
    </row>
    <row r="310" spans="1:23" ht="12.75">
      <c r="A310" s="1"/>
      <c r="B310" s="1"/>
      <c r="C310" s="1"/>
      <c r="D310" s="1"/>
      <c r="E310" s="1"/>
      <c r="F310" s="1"/>
      <c r="G310" s="1"/>
      <c r="H310" s="1"/>
      <c r="I310" s="1"/>
      <c r="J310" s="1"/>
      <c r="K310" s="1"/>
      <c r="L310" s="1"/>
      <c r="M310" s="1"/>
      <c r="N310" s="1"/>
      <c r="O310" s="1"/>
      <c r="P310" s="1"/>
      <c r="Q310" s="1"/>
      <c r="R310" s="1"/>
      <c r="S310" s="1"/>
      <c r="T310" s="1"/>
      <c r="U310" s="1"/>
      <c r="V310" s="1"/>
      <c r="W310" s="1"/>
    </row>
    <row r="311" spans="1:23" ht="12.75">
      <c r="A311" s="1"/>
      <c r="B311" s="1"/>
      <c r="C311" s="1"/>
      <c r="D311" s="1"/>
      <c r="E311" s="1"/>
      <c r="F311" s="1"/>
      <c r="G311" s="1"/>
      <c r="H311" s="1"/>
      <c r="I311" s="1"/>
      <c r="J311" s="1"/>
      <c r="K311" s="1"/>
      <c r="L311" s="1"/>
      <c r="M311" s="1"/>
      <c r="N311" s="1"/>
      <c r="O311" s="1"/>
      <c r="P311" s="1"/>
      <c r="Q311" s="1"/>
      <c r="R311" s="1"/>
      <c r="S311" s="1"/>
      <c r="T311" s="1"/>
      <c r="U311" s="1"/>
      <c r="V311" s="1"/>
      <c r="W311" s="1"/>
    </row>
    <row r="312" spans="1:23" ht="12.75">
      <c r="A312" s="1"/>
      <c r="B312" s="1"/>
      <c r="C312" s="1"/>
      <c r="D312" s="1"/>
      <c r="E312" s="1"/>
      <c r="F312" s="1"/>
      <c r="G312" s="1"/>
      <c r="H312" s="1"/>
      <c r="I312" s="1"/>
      <c r="J312" s="1"/>
      <c r="K312" s="1"/>
      <c r="L312" s="1"/>
      <c r="M312" s="1"/>
      <c r="N312" s="1"/>
      <c r="O312" s="1"/>
      <c r="P312" s="1"/>
      <c r="Q312" s="1"/>
      <c r="R312" s="1"/>
      <c r="S312" s="1"/>
      <c r="T312" s="1"/>
      <c r="U312" s="1"/>
      <c r="V312" s="1"/>
      <c r="W312" s="1"/>
    </row>
    <row r="313" spans="1:23" ht="12.75">
      <c r="A313" s="1"/>
      <c r="B313" s="1"/>
      <c r="C313" s="1"/>
      <c r="D313" s="1"/>
      <c r="E313" s="1"/>
      <c r="F313" s="1"/>
      <c r="G313" s="1"/>
      <c r="H313" s="1"/>
      <c r="I313" s="1"/>
      <c r="J313" s="1"/>
      <c r="K313" s="1"/>
      <c r="L313" s="1"/>
      <c r="M313" s="1"/>
      <c r="N313" s="1"/>
      <c r="O313" s="1"/>
      <c r="P313" s="1"/>
      <c r="Q313" s="1"/>
      <c r="R313" s="1"/>
      <c r="S313" s="1"/>
      <c r="T313" s="1"/>
      <c r="U313" s="1"/>
      <c r="V313" s="1"/>
      <c r="W313" s="1"/>
    </row>
    <row r="314" spans="1:23" ht="12.75">
      <c r="A314" s="1"/>
      <c r="B314" s="1"/>
      <c r="C314" s="1"/>
      <c r="D314" s="1"/>
      <c r="E314" s="1"/>
      <c r="F314" s="1"/>
      <c r="G314" s="1"/>
      <c r="H314" s="1"/>
      <c r="I314" s="1"/>
      <c r="J314" s="1"/>
      <c r="K314" s="1"/>
      <c r="L314" s="1"/>
      <c r="M314" s="1"/>
      <c r="N314" s="1"/>
      <c r="O314" s="1"/>
      <c r="P314" s="1"/>
      <c r="Q314" s="1"/>
      <c r="R314" s="1"/>
      <c r="S314" s="1"/>
      <c r="T314" s="1"/>
      <c r="U314" s="1"/>
      <c r="V314" s="1"/>
      <c r="W314" s="1"/>
    </row>
    <row r="315" spans="1:23" ht="12.75">
      <c r="A315" s="1"/>
      <c r="B315" s="1"/>
      <c r="C315" s="1"/>
      <c r="D315" s="1"/>
      <c r="E315" s="1"/>
      <c r="F315" s="1"/>
      <c r="G315" s="1"/>
      <c r="H315" s="1"/>
      <c r="I315" s="1"/>
      <c r="J315" s="1"/>
      <c r="K315" s="1"/>
      <c r="L315" s="1"/>
      <c r="M315" s="1"/>
      <c r="N315" s="1"/>
      <c r="O315" s="1"/>
      <c r="P315" s="1"/>
      <c r="Q315" s="1"/>
      <c r="R315" s="1"/>
      <c r="S315" s="1"/>
      <c r="T315" s="1"/>
      <c r="U315" s="1"/>
      <c r="V315" s="1"/>
      <c r="W315" s="1"/>
    </row>
    <row r="316" spans="1:23" ht="12.75">
      <c r="A316" s="1"/>
      <c r="B316" s="1"/>
      <c r="C316" s="1"/>
      <c r="D316" s="1"/>
      <c r="E316" s="1"/>
      <c r="F316" s="1"/>
      <c r="G316" s="1"/>
      <c r="H316" s="1"/>
      <c r="I316" s="1"/>
      <c r="J316" s="1"/>
      <c r="K316" s="1"/>
      <c r="L316" s="1"/>
      <c r="M316" s="1"/>
      <c r="N316" s="1"/>
      <c r="O316" s="1"/>
      <c r="P316" s="1"/>
      <c r="Q316" s="1"/>
      <c r="R316" s="1"/>
      <c r="S316" s="1"/>
      <c r="T316" s="1"/>
      <c r="U316" s="1"/>
      <c r="V316" s="1"/>
      <c r="W316" s="1"/>
    </row>
    <row r="317" spans="1:23" ht="12.75">
      <c r="A317" s="1"/>
      <c r="B317" s="1"/>
      <c r="C317" s="1"/>
      <c r="D317" s="1"/>
      <c r="E317" s="1"/>
      <c r="F317" s="1"/>
      <c r="G317" s="1"/>
      <c r="H317" s="1"/>
      <c r="I317" s="1"/>
      <c r="J317" s="1"/>
      <c r="K317" s="1"/>
      <c r="L317" s="1"/>
      <c r="M317" s="1"/>
      <c r="N317" s="1"/>
      <c r="O317" s="1"/>
      <c r="P317" s="1"/>
      <c r="Q317" s="1"/>
      <c r="R317" s="1"/>
      <c r="S317" s="1"/>
      <c r="T317" s="1"/>
      <c r="U317" s="1"/>
      <c r="V317" s="1"/>
      <c r="W317" s="1"/>
    </row>
    <row r="318" spans="1:23" ht="12.75">
      <c r="A318" s="1"/>
      <c r="B318" s="1"/>
      <c r="C318" s="1"/>
      <c r="D318" s="1"/>
      <c r="E318" s="1"/>
      <c r="F318" s="1"/>
      <c r="G318" s="1"/>
      <c r="H318" s="1"/>
      <c r="I318" s="1"/>
      <c r="J318" s="1"/>
      <c r="K318" s="1"/>
      <c r="L318" s="1"/>
      <c r="M318" s="1"/>
      <c r="N318" s="1"/>
      <c r="O318" s="1"/>
      <c r="P318" s="1"/>
      <c r="Q318" s="1"/>
      <c r="R318" s="1"/>
      <c r="S318" s="1"/>
      <c r="T318" s="1"/>
      <c r="U318" s="1"/>
      <c r="V318" s="1"/>
      <c r="W318" s="1"/>
    </row>
    <row r="319" spans="1:23" ht="12.75">
      <c r="A319" s="1"/>
      <c r="B319" s="1"/>
      <c r="C319" s="1"/>
      <c r="D319" s="1"/>
      <c r="E319" s="1"/>
      <c r="F319" s="1"/>
      <c r="G319" s="1"/>
      <c r="H319" s="1"/>
      <c r="I319" s="1"/>
      <c r="J319" s="1"/>
      <c r="K319" s="1"/>
      <c r="L319" s="1"/>
      <c r="M319" s="1"/>
      <c r="N319" s="1"/>
      <c r="O319" s="1"/>
      <c r="P319" s="1"/>
      <c r="Q319" s="1"/>
      <c r="R319" s="1"/>
      <c r="S319" s="1"/>
      <c r="T319" s="1"/>
      <c r="U319" s="1"/>
      <c r="V319" s="1"/>
      <c r="W319" s="1"/>
    </row>
    <row r="320" spans="1:23" ht="12.75">
      <c r="A320" s="1"/>
      <c r="B320" s="1"/>
      <c r="C320" s="1"/>
      <c r="D320" s="1"/>
      <c r="E320" s="1"/>
      <c r="F320" s="1"/>
      <c r="G320" s="1"/>
      <c r="H320" s="1"/>
      <c r="I320" s="1"/>
      <c r="J320" s="1"/>
      <c r="K320" s="1"/>
      <c r="L320" s="1"/>
      <c r="M320" s="1"/>
      <c r="N320" s="1"/>
      <c r="O320" s="1"/>
      <c r="P320" s="1"/>
      <c r="Q320" s="1"/>
      <c r="R320" s="1"/>
      <c r="S320" s="1"/>
      <c r="T320" s="1"/>
      <c r="U320" s="1"/>
      <c r="V320" s="1"/>
      <c r="W320" s="1"/>
    </row>
    <row r="321" spans="1:23" ht="12.75">
      <c r="A321" s="1"/>
      <c r="B321" s="1"/>
      <c r="C321" s="1"/>
      <c r="D321" s="1"/>
      <c r="E321" s="1"/>
      <c r="F321" s="1"/>
      <c r="G321" s="1"/>
      <c r="H321" s="1"/>
      <c r="I321" s="1"/>
      <c r="J321" s="1"/>
      <c r="K321" s="1"/>
      <c r="L321" s="1"/>
      <c r="M321" s="1"/>
      <c r="N321" s="1"/>
      <c r="O321" s="1"/>
      <c r="P321" s="1"/>
      <c r="Q321" s="1"/>
      <c r="R321" s="1"/>
      <c r="S321" s="1"/>
      <c r="T321" s="1"/>
      <c r="U321" s="1"/>
      <c r="V321" s="1"/>
      <c r="W321" s="1"/>
    </row>
    <row r="322" spans="1:23" ht="12.75">
      <c r="A322" s="1"/>
      <c r="B322" s="1"/>
      <c r="C322" s="1"/>
      <c r="D322" s="1"/>
      <c r="E322" s="1"/>
      <c r="F322" s="1"/>
      <c r="G322" s="1"/>
      <c r="H322" s="1"/>
      <c r="I322" s="1"/>
      <c r="J322" s="1"/>
      <c r="K322" s="1"/>
      <c r="L322" s="1"/>
      <c r="M322" s="1"/>
      <c r="N322" s="1"/>
      <c r="O322" s="1"/>
      <c r="P322" s="1"/>
      <c r="Q322" s="1"/>
      <c r="R322" s="1"/>
      <c r="S322" s="1"/>
      <c r="T322" s="1"/>
      <c r="U322" s="1"/>
      <c r="V322" s="1"/>
      <c r="W322" s="1"/>
    </row>
    <row r="323" spans="1:23" ht="12.75">
      <c r="A323" s="1"/>
      <c r="B323" s="1"/>
      <c r="C323" s="1"/>
      <c r="D323" s="1"/>
      <c r="E323" s="1"/>
      <c r="F323" s="1"/>
      <c r="G323" s="1"/>
      <c r="H323" s="1"/>
      <c r="I323" s="1"/>
      <c r="J323" s="1"/>
      <c r="K323" s="1"/>
      <c r="L323" s="1"/>
      <c r="M323" s="1"/>
      <c r="N323" s="1"/>
      <c r="O323" s="1"/>
      <c r="P323" s="1"/>
      <c r="Q323" s="1"/>
      <c r="R323" s="1"/>
      <c r="S323" s="1"/>
      <c r="T323" s="1"/>
      <c r="U323" s="1"/>
      <c r="V323" s="1"/>
      <c r="W323" s="1"/>
    </row>
    <row r="324" spans="1:23" ht="12.75">
      <c r="A324" s="1"/>
      <c r="B324" s="1"/>
      <c r="C324" s="1"/>
      <c r="D324" s="1"/>
      <c r="E324" s="1"/>
      <c r="F324" s="1"/>
      <c r="G324" s="1"/>
      <c r="H324" s="1"/>
      <c r="I324" s="1"/>
      <c r="J324" s="1"/>
      <c r="K324" s="1"/>
      <c r="L324" s="1"/>
      <c r="M324" s="1"/>
      <c r="N324" s="1"/>
      <c r="O324" s="1"/>
      <c r="P324" s="1"/>
      <c r="Q324" s="1"/>
      <c r="R324" s="1"/>
      <c r="S324" s="1"/>
      <c r="T324" s="1"/>
      <c r="U324" s="1"/>
      <c r="V324" s="1"/>
      <c r="W324" s="1"/>
    </row>
    <row r="325" spans="1:23" ht="12.75">
      <c r="A325" s="1"/>
      <c r="B325" s="1"/>
      <c r="C325" s="1"/>
      <c r="D325" s="1"/>
      <c r="E325" s="1"/>
      <c r="F325" s="1"/>
      <c r="G325" s="1"/>
      <c r="H325" s="1"/>
      <c r="I325" s="1"/>
      <c r="J325" s="1"/>
      <c r="K325" s="1"/>
      <c r="L325" s="1"/>
      <c r="M325" s="1"/>
      <c r="N325" s="1"/>
      <c r="O325" s="1"/>
      <c r="P325" s="1"/>
      <c r="Q325" s="1"/>
      <c r="R325" s="1"/>
      <c r="S325" s="1"/>
      <c r="T325" s="1"/>
      <c r="U325" s="1"/>
      <c r="V325" s="1"/>
      <c r="W325" s="1"/>
    </row>
    <row r="326" spans="1:23" ht="12.75">
      <c r="A326" s="1"/>
      <c r="B326" s="1"/>
      <c r="C326" s="1"/>
      <c r="D326" s="1"/>
      <c r="E326" s="1"/>
      <c r="F326" s="1"/>
      <c r="G326" s="1"/>
      <c r="H326" s="1"/>
      <c r="I326" s="1"/>
      <c r="J326" s="1"/>
      <c r="K326" s="1"/>
      <c r="L326" s="1"/>
      <c r="M326" s="1"/>
      <c r="N326" s="1"/>
      <c r="O326" s="1"/>
      <c r="P326" s="1"/>
      <c r="Q326" s="1"/>
      <c r="R326" s="1"/>
      <c r="S326" s="1"/>
      <c r="T326" s="1"/>
      <c r="U326" s="1"/>
      <c r="V326" s="1"/>
      <c r="W326" s="1"/>
    </row>
    <row r="327" spans="1:23" ht="12.75">
      <c r="A327" s="1"/>
      <c r="B327" s="1"/>
      <c r="C327" s="1"/>
      <c r="D327" s="1"/>
      <c r="E327" s="1"/>
      <c r="F327" s="1"/>
      <c r="G327" s="1"/>
      <c r="H327" s="1"/>
      <c r="I327" s="1"/>
      <c r="J327" s="1"/>
      <c r="K327" s="1"/>
      <c r="L327" s="1"/>
      <c r="M327" s="1"/>
      <c r="N327" s="1"/>
      <c r="O327" s="1"/>
      <c r="P327" s="1"/>
      <c r="Q327" s="1"/>
      <c r="R327" s="1"/>
      <c r="S327" s="1"/>
      <c r="T327" s="1"/>
      <c r="U327" s="1"/>
      <c r="V327" s="1"/>
      <c r="W327" s="1"/>
    </row>
    <row r="328" spans="1:23" ht="12.75">
      <c r="A328" s="1"/>
      <c r="B328" s="1"/>
      <c r="C328" s="1"/>
      <c r="D328" s="1"/>
      <c r="E328" s="1"/>
      <c r="F328" s="1"/>
      <c r="G328" s="1"/>
      <c r="H328" s="1"/>
      <c r="I328" s="1"/>
      <c r="J328" s="1"/>
      <c r="K328" s="1"/>
      <c r="L328" s="1"/>
      <c r="M328" s="1"/>
      <c r="N328" s="1"/>
      <c r="O328" s="1"/>
      <c r="P328" s="1"/>
      <c r="Q328" s="1"/>
      <c r="R328" s="1"/>
      <c r="S328" s="1"/>
      <c r="T328" s="1"/>
      <c r="U328" s="1"/>
      <c r="V328" s="1"/>
      <c r="W328" s="1"/>
    </row>
    <row r="329" spans="1:23" ht="12.75">
      <c r="A329" s="1"/>
      <c r="B329" s="1"/>
      <c r="C329" s="1"/>
      <c r="D329" s="1"/>
      <c r="E329" s="1"/>
      <c r="F329" s="1"/>
      <c r="G329" s="1"/>
      <c r="H329" s="1"/>
      <c r="I329" s="1"/>
      <c r="J329" s="1"/>
      <c r="K329" s="1"/>
      <c r="L329" s="1"/>
      <c r="M329" s="1"/>
      <c r="N329" s="1"/>
      <c r="O329" s="1"/>
      <c r="P329" s="1"/>
      <c r="Q329" s="1"/>
      <c r="R329" s="1"/>
      <c r="S329" s="1"/>
      <c r="T329" s="1"/>
      <c r="U329" s="1"/>
      <c r="V329" s="1"/>
      <c r="W329" s="1"/>
    </row>
    <row r="330" spans="1:23" ht="12.75">
      <c r="A330" s="1"/>
      <c r="B330" s="1"/>
      <c r="C330" s="1"/>
      <c r="D330" s="1"/>
      <c r="E330" s="1"/>
      <c r="F330" s="1"/>
      <c r="G330" s="1"/>
      <c r="H330" s="1"/>
      <c r="I330" s="1"/>
      <c r="J330" s="1"/>
      <c r="K330" s="1"/>
      <c r="L330" s="1"/>
      <c r="M330" s="1"/>
      <c r="N330" s="1"/>
      <c r="O330" s="1"/>
      <c r="P330" s="1"/>
      <c r="Q330" s="1"/>
      <c r="R330" s="1"/>
      <c r="S330" s="1"/>
      <c r="T330" s="1"/>
      <c r="U330" s="1"/>
      <c r="V330" s="1"/>
      <c r="W330" s="1"/>
    </row>
    <row r="331" spans="1:23" ht="12.75">
      <c r="A331" s="1"/>
      <c r="B331" s="1"/>
      <c r="C331" s="1"/>
      <c r="D331" s="1"/>
      <c r="E331" s="1"/>
      <c r="F331" s="1"/>
      <c r="G331" s="1"/>
      <c r="H331" s="1"/>
      <c r="I331" s="1"/>
      <c r="J331" s="1"/>
      <c r="K331" s="1"/>
      <c r="L331" s="1"/>
      <c r="M331" s="1"/>
      <c r="N331" s="1"/>
      <c r="O331" s="1"/>
      <c r="P331" s="1"/>
      <c r="Q331" s="1"/>
      <c r="R331" s="1"/>
      <c r="S331" s="1"/>
      <c r="T331" s="1"/>
      <c r="U331" s="1"/>
      <c r="V331" s="1"/>
      <c r="W331" s="1"/>
    </row>
    <row r="332" spans="1:23" ht="12.75">
      <c r="A332" s="1"/>
      <c r="B332" s="1"/>
      <c r="C332" s="1"/>
      <c r="D332" s="1"/>
      <c r="E332" s="1"/>
      <c r="F332" s="1"/>
      <c r="G332" s="1"/>
      <c r="H332" s="1"/>
      <c r="I332" s="1"/>
      <c r="J332" s="1"/>
      <c r="K332" s="1"/>
      <c r="L332" s="1"/>
      <c r="M332" s="1"/>
      <c r="N332" s="1"/>
      <c r="O332" s="1"/>
      <c r="P332" s="1"/>
      <c r="Q332" s="1"/>
      <c r="R332" s="1"/>
      <c r="S332" s="1"/>
      <c r="T332" s="1"/>
      <c r="U332" s="1"/>
      <c r="V332" s="1"/>
      <c r="W332" s="1"/>
    </row>
    <row r="333" spans="1:23" ht="12.75">
      <c r="A333" s="1"/>
      <c r="B333" s="1"/>
      <c r="C333" s="1"/>
      <c r="D333" s="1"/>
      <c r="E333" s="1"/>
      <c r="F333" s="1"/>
      <c r="G333" s="1"/>
      <c r="H333" s="1"/>
      <c r="I333" s="1"/>
      <c r="J333" s="1"/>
      <c r="K333" s="1"/>
      <c r="L333" s="1"/>
      <c r="M333" s="1"/>
      <c r="N333" s="1"/>
      <c r="O333" s="1"/>
      <c r="P333" s="1"/>
      <c r="Q333" s="1"/>
      <c r="R333" s="1"/>
      <c r="S333" s="1"/>
      <c r="T333" s="1"/>
      <c r="U333" s="1"/>
      <c r="V333" s="1"/>
      <c r="W333" s="1"/>
    </row>
    <row r="334" spans="1:23" ht="12.75">
      <c r="A334" s="1"/>
      <c r="B334" s="1"/>
      <c r="C334" s="1"/>
      <c r="D334" s="1"/>
      <c r="E334" s="1"/>
      <c r="F334" s="1"/>
      <c r="G334" s="1"/>
      <c r="H334" s="1"/>
      <c r="I334" s="1"/>
      <c r="J334" s="1"/>
      <c r="K334" s="1"/>
      <c r="L334" s="1"/>
      <c r="M334" s="1"/>
      <c r="N334" s="1"/>
      <c r="O334" s="1"/>
      <c r="P334" s="1"/>
      <c r="Q334" s="1"/>
      <c r="R334" s="1"/>
      <c r="S334" s="1"/>
      <c r="T334" s="1"/>
      <c r="U334" s="1"/>
      <c r="V334" s="1"/>
      <c r="W334" s="1"/>
    </row>
    <row r="335" spans="1:23" ht="12.75">
      <c r="A335" s="1"/>
      <c r="B335" s="1"/>
      <c r="C335" s="1"/>
      <c r="D335" s="1"/>
      <c r="E335" s="1"/>
      <c r="F335" s="1"/>
      <c r="G335" s="1"/>
      <c r="H335" s="1"/>
      <c r="I335" s="1"/>
      <c r="J335" s="1"/>
      <c r="K335" s="1"/>
      <c r="L335" s="1"/>
      <c r="M335" s="1"/>
      <c r="N335" s="1"/>
      <c r="O335" s="1"/>
      <c r="P335" s="1"/>
      <c r="Q335" s="1"/>
      <c r="R335" s="1"/>
      <c r="S335" s="1"/>
      <c r="T335" s="1"/>
      <c r="U335" s="1"/>
      <c r="V335" s="1"/>
      <c r="W335" s="1"/>
    </row>
    <row r="336" spans="1:23" ht="12.75">
      <c r="A336" s="1"/>
      <c r="B336" s="1"/>
      <c r="C336" s="1"/>
      <c r="D336" s="1"/>
      <c r="E336" s="1"/>
      <c r="F336" s="1"/>
      <c r="G336" s="1"/>
      <c r="H336" s="1"/>
      <c r="I336" s="1"/>
      <c r="J336" s="1"/>
      <c r="K336" s="1"/>
      <c r="L336" s="1"/>
      <c r="M336" s="1"/>
      <c r="N336" s="1"/>
      <c r="O336" s="1"/>
      <c r="P336" s="1"/>
      <c r="Q336" s="1"/>
      <c r="R336" s="1"/>
      <c r="S336" s="1"/>
      <c r="T336" s="1"/>
      <c r="U336" s="1"/>
      <c r="V336" s="1"/>
      <c r="W336" s="1"/>
    </row>
    <row r="337" spans="1:23" ht="12.75">
      <c r="A337" s="1"/>
      <c r="B337" s="1"/>
      <c r="C337" s="1"/>
      <c r="D337" s="1"/>
      <c r="E337" s="1"/>
      <c r="F337" s="1"/>
      <c r="G337" s="1"/>
      <c r="H337" s="1"/>
      <c r="I337" s="1"/>
      <c r="J337" s="1"/>
      <c r="K337" s="1"/>
      <c r="L337" s="1"/>
      <c r="M337" s="1"/>
      <c r="N337" s="1"/>
      <c r="O337" s="1"/>
      <c r="P337" s="1"/>
      <c r="Q337" s="1"/>
      <c r="R337" s="1"/>
      <c r="S337" s="1"/>
      <c r="T337" s="1"/>
      <c r="U337" s="1"/>
      <c r="V337" s="1"/>
      <c r="W337" s="1"/>
    </row>
    <row r="338" spans="1:23" ht="12.75">
      <c r="A338" s="1"/>
      <c r="B338" s="1"/>
      <c r="C338" s="1"/>
      <c r="D338" s="1"/>
      <c r="E338" s="1"/>
      <c r="F338" s="1"/>
      <c r="G338" s="1"/>
      <c r="H338" s="1"/>
      <c r="I338" s="1"/>
      <c r="J338" s="1"/>
      <c r="K338" s="1"/>
      <c r="L338" s="1"/>
      <c r="M338" s="1"/>
      <c r="N338" s="1"/>
      <c r="O338" s="1"/>
      <c r="P338" s="1"/>
      <c r="Q338" s="1"/>
      <c r="R338" s="1"/>
      <c r="S338" s="1"/>
      <c r="T338" s="1"/>
      <c r="U338" s="1"/>
      <c r="V338" s="1"/>
      <c r="W338" s="1"/>
    </row>
    <row r="339" spans="1:23" ht="12.75">
      <c r="A339" s="1"/>
      <c r="B339" s="1"/>
      <c r="C339" s="1"/>
      <c r="D339" s="1"/>
      <c r="E339" s="1"/>
      <c r="F339" s="1"/>
      <c r="G339" s="1"/>
      <c r="H339" s="1"/>
      <c r="I339" s="1"/>
      <c r="J339" s="1"/>
      <c r="K339" s="1"/>
      <c r="L339" s="1"/>
      <c r="M339" s="1"/>
      <c r="N339" s="1"/>
      <c r="O339" s="1"/>
      <c r="P339" s="1"/>
      <c r="Q339" s="1"/>
      <c r="R339" s="1"/>
      <c r="S339" s="1"/>
      <c r="T339" s="1"/>
      <c r="U339" s="1"/>
      <c r="V339" s="1"/>
      <c r="W339" s="1"/>
    </row>
    <row r="340" spans="1:23" ht="12.75">
      <c r="A340" s="1"/>
      <c r="B340" s="1"/>
      <c r="C340" s="1"/>
      <c r="D340" s="1"/>
      <c r="E340" s="1"/>
      <c r="F340" s="1"/>
      <c r="G340" s="1"/>
      <c r="H340" s="1"/>
      <c r="I340" s="1"/>
      <c r="J340" s="1"/>
      <c r="K340" s="1"/>
      <c r="L340" s="1"/>
      <c r="M340" s="1"/>
      <c r="N340" s="1"/>
      <c r="O340" s="1"/>
      <c r="P340" s="1"/>
      <c r="Q340" s="1"/>
      <c r="R340" s="1"/>
      <c r="S340" s="1"/>
      <c r="T340" s="1"/>
      <c r="U340" s="1"/>
      <c r="V340" s="1"/>
      <c r="W340" s="1"/>
    </row>
    <row r="341" spans="1:23" ht="12.75">
      <c r="A341" s="1"/>
      <c r="B341" s="1"/>
      <c r="C341" s="1"/>
      <c r="D341" s="1"/>
      <c r="E341" s="1"/>
      <c r="F341" s="1"/>
      <c r="G341" s="1"/>
      <c r="H341" s="1"/>
      <c r="I341" s="1"/>
      <c r="J341" s="1"/>
      <c r="K341" s="1"/>
      <c r="L341" s="1"/>
      <c r="M341" s="1"/>
      <c r="N341" s="1"/>
      <c r="O341" s="1"/>
      <c r="P341" s="1"/>
      <c r="Q341" s="1"/>
      <c r="R341" s="1"/>
      <c r="S341" s="1"/>
      <c r="T341" s="1"/>
      <c r="U341" s="1"/>
      <c r="V341" s="1"/>
      <c r="W341" s="1"/>
    </row>
    <row r="342" spans="1:23" ht="12.75">
      <c r="A342" s="1"/>
      <c r="B342" s="1"/>
      <c r="C342" s="1"/>
      <c r="D342" s="1"/>
      <c r="E342" s="1"/>
      <c r="F342" s="1"/>
      <c r="G342" s="1"/>
      <c r="H342" s="1"/>
      <c r="I342" s="1"/>
      <c r="J342" s="1"/>
      <c r="K342" s="1"/>
      <c r="L342" s="1"/>
      <c r="M342" s="1"/>
      <c r="N342" s="1"/>
      <c r="O342" s="1"/>
      <c r="P342" s="1"/>
      <c r="Q342" s="1"/>
      <c r="R342" s="1"/>
      <c r="S342" s="1"/>
      <c r="T342" s="1"/>
      <c r="U342" s="1"/>
      <c r="V342" s="1"/>
      <c r="W342" s="1"/>
    </row>
    <row r="343" spans="1:23" ht="12.75">
      <c r="A343" s="1"/>
      <c r="B343" s="1"/>
      <c r="C343" s="1"/>
      <c r="D343" s="1"/>
      <c r="E343" s="1"/>
      <c r="F343" s="1"/>
      <c r="G343" s="1"/>
      <c r="H343" s="1"/>
      <c r="I343" s="1"/>
      <c r="J343" s="1"/>
      <c r="K343" s="1"/>
      <c r="L343" s="1"/>
      <c r="M343" s="1"/>
      <c r="N343" s="1"/>
      <c r="O343" s="1"/>
      <c r="P343" s="1"/>
      <c r="Q343" s="1"/>
      <c r="R343" s="1"/>
      <c r="S343" s="1"/>
      <c r="T343" s="1"/>
      <c r="U343" s="1"/>
      <c r="V343" s="1"/>
      <c r="W343" s="1"/>
    </row>
  </sheetData>
  <sheetProtection sheet="1" scenarios="1"/>
  <mergeCells count="9">
    <mergeCell ref="C8:D8"/>
    <mergeCell ref="C13:E13"/>
    <mergeCell ref="A2:B2"/>
    <mergeCell ref="A3:B3"/>
    <mergeCell ref="E6:G6"/>
    <mergeCell ref="E2:G2"/>
    <mergeCell ref="E3:G3"/>
    <mergeCell ref="E4:G4"/>
    <mergeCell ref="E5:G5"/>
  </mergeCells>
  <hyperlinks>
    <hyperlink ref="C1" location="Forklaring1" display="Forklaring"/>
  </hyperlinks>
  <printOptions/>
  <pageMargins left="0.84" right="0.75" top="1.54" bottom="1.96" header="0.91" footer="0.89"/>
  <pageSetup fitToHeight="1" fitToWidth="1" horizontalDpi="300" verticalDpi="300" orientation="landscape" paperSize="9" scale="76" r:id="rId2"/>
  <headerFooter alignWithMargins="0">
    <oddHeader>&amp;LHovedstadens Sygehusfællesskab&amp;C&amp;F  -  &amp;A&amp;RJoint Commision</oddHeader>
  </headerFooter>
  <drawing r:id="rId1"/>
</worksheet>
</file>

<file path=xl/worksheets/sheet8.xml><?xml version="1.0" encoding="utf-8"?>
<worksheet xmlns="http://schemas.openxmlformats.org/spreadsheetml/2006/main" xmlns:r="http://schemas.openxmlformats.org/officeDocument/2006/relationships">
  <sheetPr codeName="Ark8">
    <pageSetUpPr fitToPage="1"/>
  </sheetPr>
  <dimension ref="A1:U343"/>
  <sheetViews>
    <sheetView workbookViewId="0" topLeftCell="A1">
      <selection activeCell="A1" sqref="A1"/>
    </sheetView>
  </sheetViews>
  <sheetFormatPr defaultColWidth="9.140625" defaultRowHeight="12.75"/>
  <cols>
    <col min="3" max="3" width="12.140625" style="0" customWidth="1"/>
    <col min="5" max="5" width="10.28125" style="0" customWidth="1"/>
  </cols>
  <sheetData>
    <row r="1" spans="1:21" ht="15.75" thickBot="1">
      <c r="A1" s="1"/>
      <c r="B1" s="1"/>
      <c r="C1" s="84" t="s">
        <v>79</v>
      </c>
      <c r="D1" s="98" t="s">
        <v>161</v>
      </c>
      <c r="E1" s="1"/>
      <c r="F1" s="1"/>
      <c r="G1" s="1"/>
      <c r="H1" s="1"/>
      <c r="I1" s="1"/>
      <c r="J1" s="1"/>
      <c r="K1" s="1"/>
      <c r="L1" s="1"/>
      <c r="M1" s="1"/>
      <c r="N1" s="1"/>
      <c r="O1" s="1"/>
      <c r="P1" s="1"/>
      <c r="Q1" s="1"/>
      <c r="R1" s="1"/>
      <c r="S1" s="1"/>
      <c r="T1" s="1"/>
      <c r="U1" s="1"/>
    </row>
    <row r="2" spans="1:21" ht="12.75">
      <c r="A2" s="110" t="s">
        <v>43</v>
      </c>
      <c r="B2" s="111"/>
      <c r="C2" s="1"/>
      <c r="D2" s="1"/>
      <c r="E2" s="1"/>
      <c r="F2" s="127" t="s">
        <v>21</v>
      </c>
      <c r="G2" s="128"/>
      <c r="H2" s="129"/>
      <c r="I2" s="1"/>
      <c r="J2" s="1"/>
      <c r="K2" s="1"/>
      <c r="L2" s="1"/>
      <c r="M2" s="1"/>
      <c r="N2" s="1"/>
      <c r="O2" s="1"/>
      <c r="P2" s="1"/>
      <c r="Q2" s="1"/>
      <c r="R2" s="1"/>
      <c r="S2" s="1"/>
      <c r="T2" s="1"/>
      <c r="U2" s="1"/>
    </row>
    <row r="3" spans="1:21" ht="13.5" thickBot="1">
      <c r="A3" s="106" t="s">
        <v>44</v>
      </c>
      <c r="B3" s="108"/>
      <c r="C3" s="1"/>
      <c r="D3" s="1"/>
      <c r="E3" s="1"/>
      <c r="F3" s="130" t="s">
        <v>18</v>
      </c>
      <c r="G3" s="131"/>
      <c r="H3" s="132"/>
      <c r="I3" s="1"/>
      <c r="J3" s="1"/>
      <c r="K3" s="1"/>
      <c r="L3" s="1"/>
      <c r="M3" s="1"/>
      <c r="N3" s="1"/>
      <c r="O3" s="1"/>
      <c r="P3" s="1"/>
      <c r="Q3" s="1"/>
      <c r="R3" s="1"/>
      <c r="S3" s="1"/>
      <c r="T3" s="1"/>
      <c r="U3" s="1"/>
    </row>
    <row r="4" spans="1:21" ht="12.75">
      <c r="A4" s="1"/>
      <c r="B4" s="1"/>
      <c r="C4" s="1"/>
      <c r="D4" s="1"/>
      <c r="E4" s="1"/>
      <c r="F4" s="130" t="s">
        <v>17</v>
      </c>
      <c r="G4" s="131"/>
      <c r="H4" s="132"/>
      <c r="I4" s="1"/>
      <c r="J4" s="1"/>
      <c r="K4" s="1"/>
      <c r="L4" s="1"/>
      <c r="M4" s="1"/>
      <c r="N4" s="1"/>
      <c r="O4" s="1"/>
      <c r="P4" s="1"/>
      <c r="Q4" s="1"/>
      <c r="R4" s="1"/>
      <c r="S4" s="1"/>
      <c r="T4" s="1"/>
      <c r="U4" s="1"/>
    </row>
    <row r="5" spans="1:21" ht="12.75">
      <c r="A5" s="1"/>
      <c r="B5" s="1"/>
      <c r="C5" s="1"/>
      <c r="D5" s="1"/>
      <c r="E5" s="1"/>
      <c r="F5" s="130" t="s">
        <v>19</v>
      </c>
      <c r="G5" s="131"/>
      <c r="H5" s="132"/>
      <c r="I5" s="1"/>
      <c r="J5" s="1"/>
      <c r="K5" s="1"/>
      <c r="L5" s="1"/>
      <c r="M5" s="1"/>
      <c r="N5" s="1"/>
      <c r="O5" s="1"/>
      <c r="P5" s="1"/>
      <c r="Q5" s="1"/>
      <c r="R5" s="1"/>
      <c r="S5" s="1"/>
      <c r="T5" s="1"/>
      <c r="U5" s="1"/>
    </row>
    <row r="6" spans="1:21" ht="13.5" thickBot="1">
      <c r="A6" s="1"/>
      <c r="B6" s="1"/>
      <c r="C6" s="1"/>
      <c r="D6" s="1"/>
      <c r="E6" s="1"/>
      <c r="F6" s="124" t="s">
        <v>20</v>
      </c>
      <c r="G6" s="125"/>
      <c r="H6" s="126"/>
      <c r="I6" s="1"/>
      <c r="J6" s="1"/>
      <c r="K6" s="1"/>
      <c r="L6" s="1"/>
      <c r="M6" s="1"/>
      <c r="N6" s="1"/>
      <c r="O6" s="1"/>
      <c r="P6" s="1"/>
      <c r="Q6" s="1"/>
      <c r="R6" s="1"/>
      <c r="S6" s="1"/>
      <c r="T6" s="1"/>
      <c r="U6" s="1"/>
    </row>
    <row r="7" spans="1:21" ht="13.5" thickBot="1">
      <c r="A7" s="1"/>
      <c r="B7" s="1"/>
      <c r="C7" s="1"/>
      <c r="D7" s="1"/>
      <c r="E7" s="1"/>
      <c r="F7" s="1"/>
      <c r="G7" s="1"/>
      <c r="H7" s="1"/>
      <c r="I7" s="1"/>
      <c r="J7" s="1"/>
      <c r="K7" s="1"/>
      <c r="L7" s="1"/>
      <c r="M7" s="1"/>
      <c r="N7" s="1"/>
      <c r="O7" s="1"/>
      <c r="P7" s="1"/>
      <c r="Q7" s="1"/>
      <c r="R7" s="1"/>
      <c r="S7" s="1"/>
      <c r="T7" s="1"/>
      <c r="U7" s="1"/>
    </row>
    <row r="8" spans="1:21" ht="12.75">
      <c r="A8" s="1"/>
      <c r="B8" s="1"/>
      <c r="C8" s="133" t="s">
        <v>16</v>
      </c>
      <c r="D8" s="134"/>
      <c r="E8" s="1"/>
      <c r="F8" s="22"/>
      <c r="G8" s="22"/>
      <c r="H8" s="22"/>
      <c r="I8" s="1"/>
      <c r="J8" s="1"/>
      <c r="K8" s="1"/>
      <c r="L8" s="1"/>
      <c r="M8" s="1"/>
      <c r="N8" s="1"/>
      <c r="O8" s="1"/>
      <c r="P8" s="1"/>
      <c r="Q8" s="1"/>
      <c r="R8" s="1"/>
      <c r="S8" s="1"/>
      <c r="T8" s="1"/>
      <c r="U8" s="1"/>
    </row>
    <row r="9" spans="1:21" ht="12.75">
      <c r="A9" s="1"/>
      <c r="B9" s="1"/>
      <c r="C9" s="2" t="s">
        <v>13</v>
      </c>
      <c r="D9" s="3">
        <f>MIN(D15:D200)</f>
        <v>1</v>
      </c>
      <c r="E9" s="2"/>
      <c r="F9" s="22"/>
      <c r="G9" s="22"/>
      <c r="H9" s="22"/>
      <c r="I9" s="22"/>
      <c r="J9" s="1"/>
      <c r="K9" s="1"/>
      <c r="L9" s="1"/>
      <c r="M9" s="1"/>
      <c r="N9" s="1"/>
      <c r="O9" s="1"/>
      <c r="P9" s="1"/>
      <c r="Q9" s="1"/>
      <c r="R9" s="1"/>
      <c r="S9" s="1"/>
      <c r="T9" s="1"/>
      <c r="U9" s="1"/>
    </row>
    <row r="10" spans="1:21" ht="12.75">
      <c r="A10" s="1"/>
      <c r="B10" s="1"/>
      <c r="C10" s="2" t="s">
        <v>14</v>
      </c>
      <c r="D10" s="3">
        <f>MAX(D15:D200)</f>
        <v>9</v>
      </c>
      <c r="E10" s="1"/>
      <c r="F10" s="22"/>
      <c r="G10" s="22"/>
      <c r="H10" s="22"/>
      <c r="I10" s="1"/>
      <c r="J10" s="1"/>
      <c r="K10" s="1"/>
      <c r="L10" s="1"/>
      <c r="M10" s="1"/>
      <c r="N10" s="1"/>
      <c r="O10" s="1"/>
      <c r="P10" s="1"/>
      <c r="Q10" s="1"/>
      <c r="R10" s="1"/>
      <c r="S10" s="1"/>
      <c r="T10" s="1"/>
      <c r="U10" s="1"/>
    </row>
    <row r="11" spans="1:21" ht="13.5" thickBot="1">
      <c r="A11" s="1"/>
      <c r="B11" s="1"/>
      <c r="C11" s="4" t="s">
        <v>15</v>
      </c>
      <c r="D11" s="5">
        <f>SUM(D15:D200)</f>
        <v>17</v>
      </c>
      <c r="E11" s="22"/>
      <c r="F11" s="22"/>
      <c r="G11" s="22"/>
      <c r="H11" s="1"/>
      <c r="I11" s="1"/>
      <c r="J11" s="1"/>
      <c r="K11" s="1"/>
      <c r="L11" s="1"/>
      <c r="M11" s="1"/>
      <c r="N11" s="1"/>
      <c r="O11" s="1"/>
      <c r="P11" s="1"/>
      <c r="Q11" s="1"/>
      <c r="R11" s="1"/>
      <c r="S11" s="1"/>
      <c r="T11" s="1"/>
      <c r="U11" s="1"/>
    </row>
    <row r="12" spans="1:21" ht="13.5" thickBot="1">
      <c r="A12" s="1"/>
      <c r="B12" s="7"/>
      <c r="C12" s="7"/>
      <c r="D12" s="7"/>
      <c r="E12" s="7"/>
      <c r="F12" s="22"/>
      <c r="G12" s="22"/>
      <c r="H12" s="1"/>
      <c r="I12" s="1"/>
      <c r="J12" s="1"/>
      <c r="K12" s="1"/>
      <c r="L12" s="1"/>
      <c r="M12" s="1"/>
      <c r="N12" s="1"/>
      <c r="O12" s="1"/>
      <c r="P12" s="1"/>
      <c r="Q12" s="1"/>
      <c r="R12" s="1"/>
      <c r="S12" s="1"/>
      <c r="T12" s="1"/>
      <c r="U12" s="1"/>
    </row>
    <row r="13" spans="1:21" ht="13.5" thickBot="1">
      <c r="A13" s="1"/>
      <c r="B13" s="32" t="s">
        <v>71</v>
      </c>
      <c r="C13" s="109" t="s">
        <v>73</v>
      </c>
      <c r="D13" s="109"/>
      <c r="E13" s="109"/>
      <c r="F13" s="2"/>
      <c r="G13" s="22"/>
      <c r="H13" s="1"/>
      <c r="I13" s="1"/>
      <c r="J13" s="1"/>
      <c r="K13" s="1"/>
      <c r="L13" s="1"/>
      <c r="M13" s="1"/>
      <c r="N13" s="1"/>
      <c r="O13" s="1"/>
      <c r="P13" s="1"/>
      <c r="Q13" s="1"/>
      <c r="R13" s="1"/>
      <c r="S13" s="1"/>
      <c r="T13" s="1"/>
      <c r="U13" s="1"/>
    </row>
    <row r="14" spans="1:21" ht="13.5" thickBot="1">
      <c r="A14" s="1"/>
      <c r="B14" s="73" t="s">
        <v>6</v>
      </c>
      <c r="C14" s="71" t="s">
        <v>10</v>
      </c>
      <c r="D14" s="30" t="s">
        <v>9</v>
      </c>
      <c r="E14" s="72"/>
      <c r="F14" s="64"/>
      <c r="G14" s="22"/>
      <c r="H14" s="1"/>
      <c r="I14" s="1"/>
      <c r="J14" s="1"/>
      <c r="K14" s="1"/>
      <c r="L14" s="1"/>
      <c r="M14" s="1"/>
      <c r="N14" s="1"/>
      <c r="O14" s="1"/>
      <c r="P14" s="1"/>
      <c r="Q14" s="1"/>
      <c r="R14" s="1"/>
      <c r="S14" s="1"/>
      <c r="T14" s="1"/>
      <c r="U14" s="1"/>
    </row>
    <row r="15" spans="1:21" ht="12.75">
      <c r="A15" s="1"/>
      <c r="B15" s="3">
        <v>1</v>
      </c>
      <c r="C15" s="12" t="s">
        <v>72</v>
      </c>
      <c r="D15" s="12">
        <v>1</v>
      </c>
      <c r="E15" s="2"/>
      <c r="F15" s="65"/>
      <c r="G15" s="22"/>
      <c r="H15" s="1"/>
      <c r="I15" s="1"/>
      <c r="J15" s="1"/>
      <c r="K15" s="1"/>
      <c r="L15" s="1"/>
      <c r="M15" s="1"/>
      <c r="N15" s="1"/>
      <c r="O15" s="1"/>
      <c r="P15" s="1"/>
      <c r="Q15" s="1"/>
      <c r="R15" s="1"/>
      <c r="S15" s="1"/>
      <c r="T15" s="1"/>
      <c r="U15" s="1"/>
    </row>
    <row r="16" spans="1:21" ht="12.75">
      <c r="A16" s="1"/>
      <c r="B16" s="3">
        <v>2</v>
      </c>
      <c r="C16" s="12" t="s">
        <v>169</v>
      </c>
      <c r="D16" s="12">
        <v>2</v>
      </c>
      <c r="E16" s="2"/>
      <c r="F16" s="65"/>
      <c r="G16" s="22"/>
      <c r="H16" s="1"/>
      <c r="I16" s="1"/>
      <c r="J16" s="1"/>
      <c r="K16" s="1"/>
      <c r="L16" s="1"/>
      <c r="M16" s="1"/>
      <c r="N16" s="1"/>
      <c r="O16" s="1"/>
      <c r="P16" s="1"/>
      <c r="Q16" s="1"/>
      <c r="R16" s="1"/>
      <c r="S16" s="1"/>
      <c r="T16" s="1"/>
      <c r="U16" s="1"/>
    </row>
    <row r="17" spans="1:21" ht="12.75">
      <c r="A17" s="1"/>
      <c r="B17" s="3">
        <v>3</v>
      </c>
      <c r="C17" s="12" t="s">
        <v>167</v>
      </c>
      <c r="D17" s="12">
        <v>5</v>
      </c>
      <c r="E17" s="2"/>
      <c r="F17" s="65"/>
      <c r="G17" s="22"/>
      <c r="H17" s="1"/>
      <c r="I17" s="1"/>
      <c r="J17" s="1"/>
      <c r="K17" s="1"/>
      <c r="L17" s="1"/>
      <c r="M17" s="1"/>
      <c r="N17" s="1"/>
      <c r="O17" s="1"/>
      <c r="P17" s="1"/>
      <c r="Q17" s="1"/>
      <c r="R17" s="1"/>
      <c r="S17" s="1"/>
      <c r="T17" s="1"/>
      <c r="U17" s="1"/>
    </row>
    <row r="18" spans="1:21" ht="12.75">
      <c r="A18" s="1"/>
      <c r="B18" s="3">
        <v>4</v>
      </c>
      <c r="C18" s="12" t="s">
        <v>168</v>
      </c>
      <c r="D18" s="12">
        <v>9</v>
      </c>
      <c r="E18" s="2"/>
      <c r="F18" s="65"/>
      <c r="G18" s="22"/>
      <c r="H18" s="1"/>
      <c r="I18" s="1"/>
      <c r="J18" s="1"/>
      <c r="K18" s="1"/>
      <c r="L18" s="1"/>
      <c r="M18" s="1"/>
      <c r="N18" s="1"/>
      <c r="O18" s="1"/>
      <c r="P18" s="1"/>
      <c r="Q18" s="1"/>
      <c r="R18" s="1"/>
      <c r="S18" s="1"/>
      <c r="T18" s="1"/>
      <c r="U18" s="1"/>
    </row>
    <row r="19" spans="1:21" ht="12.75">
      <c r="A19" s="1"/>
      <c r="B19" s="3"/>
      <c r="C19" s="12"/>
      <c r="D19" s="12"/>
      <c r="E19" s="2"/>
      <c r="F19" s="65"/>
      <c r="G19" s="22"/>
      <c r="H19" s="1"/>
      <c r="I19" s="1"/>
      <c r="J19" s="1"/>
      <c r="K19" s="1"/>
      <c r="L19" s="1"/>
      <c r="M19" s="1"/>
      <c r="N19" s="1"/>
      <c r="O19" s="1"/>
      <c r="P19" s="1"/>
      <c r="Q19" s="1"/>
      <c r="R19" s="1"/>
      <c r="S19" s="1"/>
      <c r="T19" s="1"/>
      <c r="U19" s="1"/>
    </row>
    <row r="20" spans="1:21" ht="12.75">
      <c r="A20" s="1"/>
      <c r="B20" s="3"/>
      <c r="C20" s="12"/>
      <c r="D20" s="12"/>
      <c r="E20" s="2"/>
      <c r="F20" s="65"/>
      <c r="G20" s="22"/>
      <c r="H20" s="1"/>
      <c r="I20" s="1"/>
      <c r="J20" s="1"/>
      <c r="K20" s="1"/>
      <c r="L20" s="1"/>
      <c r="M20" s="1"/>
      <c r="N20" s="1"/>
      <c r="O20" s="1"/>
      <c r="P20" s="1"/>
      <c r="Q20" s="1"/>
      <c r="R20" s="1"/>
      <c r="S20" s="1"/>
      <c r="T20" s="1"/>
      <c r="U20" s="1"/>
    </row>
    <row r="21" spans="1:21" ht="12.75">
      <c r="A21" s="1"/>
      <c r="B21" s="3"/>
      <c r="C21" s="12"/>
      <c r="D21" s="12"/>
      <c r="E21" s="2"/>
      <c r="F21" s="65"/>
      <c r="G21" s="22"/>
      <c r="H21" s="1"/>
      <c r="I21" s="1"/>
      <c r="J21" s="1"/>
      <c r="K21" s="1"/>
      <c r="L21" s="1"/>
      <c r="M21" s="1"/>
      <c r="N21" s="1"/>
      <c r="O21" s="1"/>
      <c r="P21" s="1"/>
      <c r="Q21" s="1"/>
      <c r="R21" s="1"/>
      <c r="S21" s="1"/>
      <c r="T21" s="1"/>
      <c r="U21" s="1"/>
    </row>
    <row r="22" spans="1:21" ht="12.75">
      <c r="A22" s="1"/>
      <c r="B22" s="3"/>
      <c r="C22" s="12"/>
      <c r="D22" s="12"/>
      <c r="E22" s="2"/>
      <c r="F22" s="11"/>
      <c r="G22" s="1"/>
      <c r="H22" s="1"/>
      <c r="I22" s="1"/>
      <c r="J22" s="1"/>
      <c r="K22" s="1"/>
      <c r="L22" s="1"/>
      <c r="M22" s="1"/>
      <c r="N22" s="1"/>
      <c r="O22" s="1"/>
      <c r="P22" s="1"/>
      <c r="Q22" s="1"/>
      <c r="R22" s="1"/>
      <c r="S22" s="1"/>
      <c r="T22" s="1"/>
      <c r="U22" s="1"/>
    </row>
    <row r="23" spans="1:21" ht="12.75">
      <c r="A23" s="1"/>
      <c r="B23" s="3"/>
      <c r="C23" s="12"/>
      <c r="D23" s="12"/>
      <c r="E23" s="2"/>
      <c r="F23" s="11"/>
      <c r="G23" s="1"/>
      <c r="H23" s="1"/>
      <c r="I23" s="1"/>
      <c r="J23" s="1"/>
      <c r="K23" s="1"/>
      <c r="L23" s="1"/>
      <c r="M23" s="1"/>
      <c r="N23" s="1"/>
      <c r="O23" s="1"/>
      <c r="P23" s="1"/>
      <c r="Q23" s="1"/>
      <c r="R23" s="1"/>
      <c r="S23" s="1"/>
      <c r="T23" s="1"/>
      <c r="U23" s="1"/>
    </row>
    <row r="24" spans="1:21" ht="12.75">
      <c r="A24" s="1"/>
      <c r="B24" s="3"/>
      <c r="C24" s="12"/>
      <c r="D24" s="12"/>
      <c r="E24" s="2"/>
      <c r="F24" s="11"/>
      <c r="G24" s="1"/>
      <c r="H24" s="1"/>
      <c r="I24" s="1"/>
      <c r="J24" s="1"/>
      <c r="K24" s="1"/>
      <c r="L24" s="1"/>
      <c r="M24" s="1"/>
      <c r="N24" s="1"/>
      <c r="O24" s="1"/>
      <c r="P24" s="1"/>
      <c r="Q24" s="1"/>
      <c r="R24" s="1"/>
      <c r="S24" s="1"/>
      <c r="T24" s="1"/>
      <c r="U24" s="1"/>
    </row>
    <row r="25" spans="1:21" ht="12.75">
      <c r="A25" s="1"/>
      <c r="B25" s="3"/>
      <c r="C25" s="12"/>
      <c r="D25" s="12"/>
      <c r="E25" s="2"/>
      <c r="F25" s="11"/>
      <c r="G25" s="1"/>
      <c r="H25" s="1"/>
      <c r="I25" s="1"/>
      <c r="J25" s="1"/>
      <c r="K25" s="1"/>
      <c r="L25" s="1"/>
      <c r="M25" s="1"/>
      <c r="N25" s="1"/>
      <c r="O25" s="1"/>
      <c r="P25" s="1"/>
      <c r="Q25" s="1"/>
      <c r="R25" s="1"/>
      <c r="S25" s="1"/>
      <c r="T25" s="1"/>
      <c r="U25" s="1"/>
    </row>
    <row r="26" spans="1:21" ht="12.75">
      <c r="A26" s="1"/>
      <c r="B26" s="3"/>
      <c r="C26" s="12"/>
      <c r="D26" s="12"/>
      <c r="E26" s="2"/>
      <c r="F26" s="11"/>
      <c r="G26" s="1"/>
      <c r="H26" s="1"/>
      <c r="I26" s="1"/>
      <c r="J26" s="1"/>
      <c r="K26" s="1"/>
      <c r="L26" s="1"/>
      <c r="M26" s="1"/>
      <c r="N26" s="1"/>
      <c r="O26" s="1"/>
      <c r="P26" s="1"/>
      <c r="Q26" s="1"/>
      <c r="R26" s="1"/>
      <c r="S26" s="1"/>
      <c r="T26" s="1"/>
      <c r="U26" s="1"/>
    </row>
    <row r="27" spans="1:21" ht="12.75">
      <c r="A27" s="1"/>
      <c r="B27" s="3"/>
      <c r="C27" s="12"/>
      <c r="D27" s="12"/>
      <c r="E27" s="2"/>
      <c r="F27" s="11"/>
      <c r="G27" s="1"/>
      <c r="H27" s="1"/>
      <c r="I27" s="1"/>
      <c r="J27" s="1"/>
      <c r="K27" s="1"/>
      <c r="L27" s="1"/>
      <c r="M27" s="1"/>
      <c r="N27" s="1"/>
      <c r="O27" s="1"/>
      <c r="P27" s="1"/>
      <c r="Q27" s="1"/>
      <c r="R27" s="1"/>
      <c r="S27" s="1"/>
      <c r="T27" s="1"/>
      <c r="U27" s="1"/>
    </row>
    <row r="28" spans="1:21" ht="12.75">
      <c r="A28" s="1"/>
      <c r="B28" s="3"/>
      <c r="C28" s="12"/>
      <c r="D28" s="12"/>
      <c r="E28" s="2"/>
      <c r="F28" s="11"/>
      <c r="G28" s="1"/>
      <c r="H28" s="1"/>
      <c r="I28" s="1"/>
      <c r="J28" s="1"/>
      <c r="K28" s="1"/>
      <c r="L28" s="1"/>
      <c r="M28" s="1"/>
      <c r="N28" s="1"/>
      <c r="O28" s="1"/>
      <c r="P28" s="1"/>
      <c r="Q28" s="1"/>
      <c r="R28" s="1"/>
      <c r="S28" s="1"/>
      <c r="T28" s="1"/>
      <c r="U28" s="1"/>
    </row>
    <row r="29" spans="1:21" ht="12.75">
      <c r="A29" s="1"/>
      <c r="B29" s="3"/>
      <c r="C29" s="12"/>
      <c r="D29" s="12"/>
      <c r="E29" s="2"/>
      <c r="F29" s="11"/>
      <c r="G29" s="1"/>
      <c r="H29" s="1"/>
      <c r="I29" s="1"/>
      <c r="J29" s="1"/>
      <c r="K29" s="1"/>
      <c r="L29" s="1"/>
      <c r="M29" s="1"/>
      <c r="N29" s="1"/>
      <c r="O29" s="1"/>
      <c r="P29" s="1"/>
      <c r="Q29" s="1"/>
      <c r="R29" s="1"/>
      <c r="S29" s="1"/>
      <c r="T29" s="1"/>
      <c r="U29" s="1"/>
    </row>
    <row r="30" spans="1:21" ht="12.75">
      <c r="A30" s="1"/>
      <c r="B30" s="3"/>
      <c r="C30" s="12"/>
      <c r="D30" s="12"/>
      <c r="E30" s="2"/>
      <c r="F30" s="11"/>
      <c r="G30" s="1"/>
      <c r="H30" s="1"/>
      <c r="I30" s="1"/>
      <c r="J30" s="1"/>
      <c r="K30" s="1"/>
      <c r="L30" s="1"/>
      <c r="M30" s="1"/>
      <c r="N30" s="1"/>
      <c r="O30" s="1"/>
      <c r="P30" s="1"/>
      <c r="Q30" s="1"/>
      <c r="R30" s="1"/>
      <c r="S30" s="1"/>
      <c r="T30" s="1"/>
      <c r="U30" s="1"/>
    </row>
    <row r="31" spans="1:21" ht="12.75">
      <c r="A31" s="1"/>
      <c r="B31" s="3"/>
      <c r="C31" s="12"/>
      <c r="D31" s="12"/>
      <c r="E31" s="2"/>
      <c r="F31" s="11"/>
      <c r="G31" s="1"/>
      <c r="H31" s="1"/>
      <c r="I31" s="1"/>
      <c r="J31" s="1"/>
      <c r="K31" s="1"/>
      <c r="L31" s="1"/>
      <c r="M31" s="1"/>
      <c r="N31" s="1"/>
      <c r="O31" s="1"/>
      <c r="P31" s="1"/>
      <c r="Q31" s="1"/>
      <c r="R31" s="1"/>
      <c r="S31" s="1"/>
      <c r="T31" s="1"/>
      <c r="U31" s="1"/>
    </row>
    <row r="32" spans="1:21" ht="12.75">
      <c r="A32" s="1"/>
      <c r="B32" s="3"/>
      <c r="C32" s="12"/>
      <c r="D32" s="12"/>
      <c r="E32" s="2"/>
      <c r="F32" s="11"/>
      <c r="G32" s="1"/>
      <c r="H32" s="1"/>
      <c r="I32" s="1"/>
      <c r="J32" s="1"/>
      <c r="K32" s="1"/>
      <c r="L32" s="1"/>
      <c r="M32" s="1"/>
      <c r="N32" s="1"/>
      <c r="O32" s="1"/>
      <c r="P32" s="1"/>
      <c r="Q32" s="1"/>
      <c r="R32" s="1"/>
      <c r="S32" s="1"/>
      <c r="T32" s="1"/>
      <c r="U32" s="1"/>
    </row>
    <row r="33" spans="1:21" ht="12.75">
      <c r="A33" s="1"/>
      <c r="B33" s="3"/>
      <c r="C33" s="12"/>
      <c r="D33" s="12"/>
      <c r="E33" s="2"/>
      <c r="F33" s="11"/>
      <c r="G33" s="1"/>
      <c r="H33" s="1"/>
      <c r="I33" s="1"/>
      <c r="J33" s="1"/>
      <c r="K33" s="1"/>
      <c r="L33" s="1"/>
      <c r="M33" s="1"/>
      <c r="N33" s="1"/>
      <c r="O33" s="1"/>
      <c r="P33" s="1"/>
      <c r="Q33" s="1"/>
      <c r="R33" s="1"/>
      <c r="S33" s="1"/>
      <c r="T33" s="1"/>
      <c r="U33" s="1"/>
    </row>
    <row r="34" spans="1:21" ht="12.75">
      <c r="A34" s="1"/>
      <c r="B34" s="3"/>
      <c r="C34" s="12"/>
      <c r="D34" s="12"/>
      <c r="E34" s="2"/>
      <c r="F34" s="11"/>
      <c r="G34" s="1"/>
      <c r="H34" s="1"/>
      <c r="I34" s="1"/>
      <c r="J34" s="1"/>
      <c r="K34" s="1"/>
      <c r="L34" s="1"/>
      <c r="M34" s="1"/>
      <c r="N34" s="1"/>
      <c r="O34" s="1"/>
      <c r="P34" s="1"/>
      <c r="Q34" s="1"/>
      <c r="R34" s="1"/>
      <c r="S34" s="1"/>
      <c r="T34" s="1"/>
      <c r="U34" s="1"/>
    </row>
    <row r="35" spans="1:21" ht="12.75">
      <c r="A35" s="1"/>
      <c r="B35" s="3"/>
      <c r="C35" s="12"/>
      <c r="D35" s="12"/>
      <c r="E35" s="2"/>
      <c r="F35" s="11"/>
      <c r="G35" s="1"/>
      <c r="H35" s="1"/>
      <c r="I35" s="1"/>
      <c r="J35" s="1"/>
      <c r="K35" s="1"/>
      <c r="L35" s="1"/>
      <c r="M35" s="1"/>
      <c r="N35" s="1"/>
      <c r="O35" s="1"/>
      <c r="P35" s="1"/>
      <c r="Q35" s="1"/>
      <c r="R35" s="1"/>
      <c r="S35" s="1"/>
      <c r="T35" s="1"/>
      <c r="U35" s="1"/>
    </row>
    <row r="36" spans="1:21" ht="12.75">
      <c r="A36" s="1"/>
      <c r="B36" s="3"/>
      <c r="C36" s="12"/>
      <c r="D36" s="12"/>
      <c r="E36" s="2"/>
      <c r="F36" s="11"/>
      <c r="G36" s="1"/>
      <c r="H36" s="1"/>
      <c r="I36" s="1"/>
      <c r="J36" s="1"/>
      <c r="K36" s="1"/>
      <c r="L36" s="1"/>
      <c r="M36" s="1"/>
      <c r="N36" s="1"/>
      <c r="O36" s="1"/>
      <c r="P36" s="1"/>
      <c r="Q36" s="1"/>
      <c r="R36" s="1"/>
      <c r="S36" s="1"/>
      <c r="T36" s="1"/>
      <c r="U36" s="1"/>
    </row>
    <row r="37" spans="1:21" ht="12.75">
      <c r="A37" s="1"/>
      <c r="B37" s="3"/>
      <c r="C37" s="12"/>
      <c r="D37" s="12"/>
      <c r="E37" s="2"/>
      <c r="F37" s="11"/>
      <c r="G37" s="1"/>
      <c r="H37" s="1"/>
      <c r="I37" s="1"/>
      <c r="J37" s="1"/>
      <c r="K37" s="1"/>
      <c r="L37" s="1"/>
      <c r="M37" s="1"/>
      <c r="N37" s="1"/>
      <c r="O37" s="1"/>
      <c r="P37" s="1"/>
      <c r="Q37" s="1"/>
      <c r="R37" s="1"/>
      <c r="S37" s="1"/>
      <c r="T37" s="1"/>
      <c r="U37" s="1"/>
    </row>
    <row r="38" spans="1:21" ht="12.75">
      <c r="A38" s="1"/>
      <c r="B38" s="3"/>
      <c r="C38" s="12"/>
      <c r="D38" s="12"/>
      <c r="E38" s="2"/>
      <c r="F38" s="11"/>
      <c r="G38" s="1"/>
      <c r="H38" s="1"/>
      <c r="I38" s="1"/>
      <c r="J38" s="1"/>
      <c r="K38" s="1"/>
      <c r="L38" s="1"/>
      <c r="M38" s="1"/>
      <c r="N38" s="1"/>
      <c r="O38" s="1"/>
      <c r="P38" s="1"/>
      <c r="Q38" s="1"/>
      <c r="R38" s="1"/>
      <c r="S38" s="1"/>
      <c r="T38" s="1"/>
      <c r="U38" s="1"/>
    </row>
    <row r="39" spans="1:21" ht="12.75">
      <c r="A39" s="1"/>
      <c r="B39" s="3"/>
      <c r="C39" s="12"/>
      <c r="D39" s="12"/>
      <c r="E39" s="2"/>
      <c r="F39" s="11"/>
      <c r="G39" s="1"/>
      <c r="H39" s="1"/>
      <c r="I39" s="1"/>
      <c r="J39" s="1"/>
      <c r="K39" s="1"/>
      <c r="L39" s="1"/>
      <c r="M39" s="1"/>
      <c r="N39" s="1"/>
      <c r="O39" s="1"/>
      <c r="P39" s="1"/>
      <c r="Q39" s="1"/>
      <c r="R39" s="1"/>
      <c r="S39" s="1"/>
      <c r="T39" s="1"/>
      <c r="U39" s="1"/>
    </row>
    <row r="40" spans="1:21" ht="12.75">
      <c r="A40" s="1"/>
      <c r="B40" s="3"/>
      <c r="C40" s="12"/>
      <c r="D40" s="12"/>
      <c r="E40" s="2"/>
      <c r="F40" s="11"/>
      <c r="G40" s="1"/>
      <c r="H40" s="1"/>
      <c r="I40" s="1"/>
      <c r="J40" s="1"/>
      <c r="K40" s="1"/>
      <c r="L40" s="1"/>
      <c r="M40" s="1"/>
      <c r="N40" s="1"/>
      <c r="O40" s="1"/>
      <c r="P40" s="1"/>
      <c r="Q40" s="1"/>
      <c r="R40" s="1"/>
      <c r="S40" s="1"/>
      <c r="T40" s="1"/>
      <c r="U40" s="1"/>
    </row>
    <row r="41" spans="1:21" ht="12.75">
      <c r="A41" s="1"/>
      <c r="B41" s="3"/>
      <c r="C41" s="12"/>
      <c r="D41" s="12"/>
      <c r="E41" s="2"/>
      <c r="F41" s="11"/>
      <c r="G41" s="1"/>
      <c r="H41" s="1"/>
      <c r="I41" s="1"/>
      <c r="J41" s="1"/>
      <c r="K41" s="1"/>
      <c r="L41" s="1"/>
      <c r="M41" s="1"/>
      <c r="N41" s="1"/>
      <c r="O41" s="1"/>
      <c r="P41" s="1"/>
      <c r="Q41" s="1"/>
      <c r="R41" s="1"/>
      <c r="S41" s="1"/>
      <c r="T41" s="1"/>
      <c r="U41" s="1"/>
    </row>
    <row r="42" spans="1:21" ht="12.75">
      <c r="A42" s="1"/>
      <c r="B42" s="3"/>
      <c r="C42" s="12"/>
      <c r="D42" s="12"/>
      <c r="E42" s="2"/>
      <c r="F42" s="11"/>
      <c r="G42" s="1"/>
      <c r="H42" s="1"/>
      <c r="I42" s="1"/>
      <c r="J42" s="1"/>
      <c r="K42" s="1"/>
      <c r="L42" s="1"/>
      <c r="M42" s="1"/>
      <c r="N42" s="1"/>
      <c r="O42" s="1"/>
      <c r="P42" s="1"/>
      <c r="Q42" s="1"/>
      <c r="R42" s="1"/>
      <c r="S42" s="1"/>
      <c r="T42" s="1"/>
      <c r="U42" s="1"/>
    </row>
    <row r="43" spans="1:21" ht="12.75">
      <c r="A43" s="1"/>
      <c r="B43" s="3"/>
      <c r="C43" s="12"/>
      <c r="D43" s="12"/>
      <c r="E43" s="2"/>
      <c r="F43" s="11"/>
      <c r="G43" s="1"/>
      <c r="H43" s="1"/>
      <c r="I43" s="1"/>
      <c r="J43" s="1"/>
      <c r="K43" s="1"/>
      <c r="L43" s="1"/>
      <c r="M43" s="1"/>
      <c r="N43" s="1"/>
      <c r="O43" s="1"/>
      <c r="P43" s="1"/>
      <c r="Q43" s="1"/>
      <c r="R43" s="1"/>
      <c r="S43" s="1"/>
      <c r="T43" s="1"/>
      <c r="U43" s="1"/>
    </row>
    <row r="44" spans="1:21" ht="12.75">
      <c r="A44" s="1"/>
      <c r="B44" s="3"/>
      <c r="C44" s="12"/>
      <c r="D44" s="12"/>
      <c r="E44" s="2"/>
      <c r="F44" s="11"/>
      <c r="G44" s="1"/>
      <c r="H44" s="1"/>
      <c r="I44" s="1"/>
      <c r="J44" s="1"/>
      <c r="K44" s="1"/>
      <c r="L44" s="1"/>
      <c r="M44" s="1"/>
      <c r="N44" s="1"/>
      <c r="O44" s="1"/>
      <c r="P44" s="1"/>
      <c r="Q44" s="1"/>
      <c r="R44" s="1"/>
      <c r="S44" s="1"/>
      <c r="T44" s="1"/>
      <c r="U44" s="1"/>
    </row>
    <row r="45" spans="1:21" ht="12.75">
      <c r="A45" s="1"/>
      <c r="B45" s="3"/>
      <c r="C45" s="12"/>
      <c r="D45" s="12"/>
      <c r="E45" s="2"/>
      <c r="F45" s="11"/>
      <c r="G45" s="1"/>
      <c r="H45" s="1"/>
      <c r="I45" s="1"/>
      <c r="J45" s="1"/>
      <c r="K45" s="1"/>
      <c r="L45" s="1"/>
      <c r="M45" s="1"/>
      <c r="N45" s="1"/>
      <c r="O45" s="1"/>
      <c r="P45" s="1"/>
      <c r="Q45" s="1"/>
      <c r="R45" s="1"/>
      <c r="S45" s="1"/>
      <c r="T45" s="1"/>
      <c r="U45" s="1"/>
    </row>
    <row r="46" spans="1:21" ht="12.75">
      <c r="A46" s="1"/>
      <c r="B46" s="3"/>
      <c r="C46" s="12"/>
      <c r="D46" s="12"/>
      <c r="E46" s="2"/>
      <c r="F46" s="11"/>
      <c r="G46" s="1"/>
      <c r="H46" s="1"/>
      <c r="I46" s="1"/>
      <c r="J46" s="1"/>
      <c r="K46" s="1"/>
      <c r="L46" s="1"/>
      <c r="M46" s="1"/>
      <c r="N46" s="1"/>
      <c r="O46" s="1"/>
      <c r="P46" s="1"/>
      <c r="Q46" s="1"/>
      <c r="R46" s="1"/>
      <c r="S46" s="1"/>
      <c r="T46" s="1"/>
      <c r="U46" s="1"/>
    </row>
    <row r="47" spans="1:21" ht="12.75">
      <c r="A47" s="1"/>
      <c r="B47" s="3"/>
      <c r="C47" s="12"/>
      <c r="D47" s="12"/>
      <c r="E47" s="2"/>
      <c r="F47" s="11"/>
      <c r="G47" s="1"/>
      <c r="H47" s="1"/>
      <c r="I47" s="1"/>
      <c r="J47" s="1"/>
      <c r="K47" s="1"/>
      <c r="L47" s="1"/>
      <c r="M47" s="1"/>
      <c r="N47" s="1"/>
      <c r="O47" s="1"/>
      <c r="P47" s="1"/>
      <c r="Q47" s="1"/>
      <c r="R47" s="1"/>
      <c r="S47" s="1"/>
      <c r="T47" s="1"/>
      <c r="U47" s="1"/>
    </row>
    <row r="48" spans="1:21" ht="12.75">
      <c r="A48" s="1"/>
      <c r="B48" s="3"/>
      <c r="C48" s="12"/>
      <c r="D48" s="12"/>
      <c r="E48" s="2"/>
      <c r="F48" s="11"/>
      <c r="G48" s="1"/>
      <c r="H48" s="1"/>
      <c r="I48" s="1"/>
      <c r="J48" s="1"/>
      <c r="K48" s="1"/>
      <c r="L48" s="1"/>
      <c r="M48" s="1"/>
      <c r="N48" s="1"/>
      <c r="O48" s="1"/>
      <c r="P48" s="1"/>
      <c r="Q48" s="1"/>
      <c r="R48" s="1"/>
      <c r="S48" s="1"/>
      <c r="T48" s="1"/>
      <c r="U48" s="1"/>
    </row>
    <row r="49" spans="1:21" ht="12.75">
      <c r="A49" s="1"/>
      <c r="B49" s="3"/>
      <c r="C49" s="12"/>
      <c r="D49" s="12"/>
      <c r="E49" s="2"/>
      <c r="F49" s="11"/>
      <c r="G49" s="1"/>
      <c r="H49" s="1"/>
      <c r="I49" s="1"/>
      <c r="J49" s="1"/>
      <c r="K49" s="1"/>
      <c r="L49" s="1"/>
      <c r="M49" s="1"/>
      <c r="N49" s="1"/>
      <c r="O49" s="1"/>
      <c r="P49" s="1"/>
      <c r="Q49" s="1"/>
      <c r="R49" s="1"/>
      <c r="S49" s="1"/>
      <c r="T49" s="1"/>
      <c r="U49" s="1"/>
    </row>
    <row r="50" spans="1:21" ht="12.75">
      <c r="A50" s="1"/>
      <c r="B50" s="3"/>
      <c r="C50" s="12"/>
      <c r="D50" s="12"/>
      <c r="E50" s="2"/>
      <c r="F50" s="11"/>
      <c r="G50" s="1"/>
      <c r="H50" s="1"/>
      <c r="I50" s="1"/>
      <c r="J50" s="1"/>
      <c r="K50" s="1"/>
      <c r="L50" s="1"/>
      <c r="M50" s="1"/>
      <c r="N50" s="1"/>
      <c r="O50" s="1"/>
      <c r="P50" s="1"/>
      <c r="Q50" s="1"/>
      <c r="R50" s="1"/>
      <c r="S50" s="1"/>
      <c r="T50" s="1"/>
      <c r="U50" s="1"/>
    </row>
    <row r="51" spans="1:21" ht="12.75">
      <c r="A51" s="1"/>
      <c r="B51" s="3"/>
      <c r="C51" s="12"/>
      <c r="D51" s="12"/>
      <c r="E51" s="2"/>
      <c r="F51" s="11"/>
      <c r="G51" s="1"/>
      <c r="H51" s="1"/>
      <c r="I51" s="1"/>
      <c r="J51" s="1"/>
      <c r="K51" s="1"/>
      <c r="L51" s="1"/>
      <c r="M51" s="1"/>
      <c r="N51" s="1"/>
      <c r="O51" s="1"/>
      <c r="P51" s="1"/>
      <c r="Q51" s="1"/>
      <c r="R51" s="1"/>
      <c r="S51" s="1"/>
      <c r="T51" s="1"/>
      <c r="U51" s="1"/>
    </row>
    <row r="52" spans="1:21" ht="12.75">
      <c r="A52" s="1"/>
      <c r="B52" s="3"/>
      <c r="C52" s="12"/>
      <c r="D52" s="12"/>
      <c r="E52" s="2"/>
      <c r="F52" s="11"/>
      <c r="G52" s="1"/>
      <c r="H52" s="1"/>
      <c r="I52" s="1"/>
      <c r="J52" s="1"/>
      <c r="K52" s="1"/>
      <c r="L52" s="1"/>
      <c r="M52" s="1"/>
      <c r="N52" s="1"/>
      <c r="O52" s="1"/>
      <c r="P52" s="1"/>
      <c r="Q52" s="1"/>
      <c r="R52" s="1"/>
      <c r="S52" s="1"/>
      <c r="T52" s="1"/>
      <c r="U52" s="1"/>
    </row>
    <row r="53" spans="1:21" ht="12.75">
      <c r="A53" s="1"/>
      <c r="B53" s="3"/>
      <c r="C53" s="12"/>
      <c r="D53" s="12"/>
      <c r="E53" s="2"/>
      <c r="F53" s="11"/>
      <c r="G53" s="1"/>
      <c r="H53" s="1"/>
      <c r="I53" s="1"/>
      <c r="J53" s="1"/>
      <c r="K53" s="1"/>
      <c r="L53" s="1"/>
      <c r="M53" s="1"/>
      <c r="N53" s="1"/>
      <c r="O53" s="1"/>
      <c r="P53" s="1"/>
      <c r="Q53" s="1"/>
      <c r="R53" s="1"/>
      <c r="S53" s="1"/>
      <c r="T53" s="1"/>
      <c r="U53" s="1"/>
    </row>
    <row r="54" spans="1:21" ht="12.75">
      <c r="A54" s="1"/>
      <c r="B54" s="3"/>
      <c r="C54" s="12"/>
      <c r="D54" s="12"/>
      <c r="E54" s="2"/>
      <c r="F54" s="11"/>
      <c r="G54" s="1"/>
      <c r="H54" s="1"/>
      <c r="I54" s="1"/>
      <c r="J54" s="1"/>
      <c r="K54" s="1"/>
      <c r="L54" s="1"/>
      <c r="M54" s="1"/>
      <c r="N54" s="1"/>
      <c r="O54" s="1"/>
      <c r="P54" s="1"/>
      <c r="Q54" s="1"/>
      <c r="R54" s="1"/>
      <c r="S54" s="1"/>
      <c r="T54" s="1"/>
      <c r="U54" s="1"/>
    </row>
    <row r="55" spans="1:21" ht="12.75">
      <c r="A55" s="1"/>
      <c r="B55" s="3"/>
      <c r="C55" s="12"/>
      <c r="D55" s="12"/>
      <c r="E55" s="2"/>
      <c r="F55" s="11"/>
      <c r="G55" s="1"/>
      <c r="H55" s="1"/>
      <c r="I55" s="1"/>
      <c r="J55" s="1"/>
      <c r="K55" s="1"/>
      <c r="L55" s="1"/>
      <c r="M55" s="1"/>
      <c r="N55" s="1"/>
      <c r="O55" s="1"/>
      <c r="P55" s="1"/>
      <c r="Q55" s="1"/>
      <c r="R55" s="1"/>
      <c r="S55" s="1"/>
      <c r="T55" s="1"/>
      <c r="U55" s="1"/>
    </row>
    <row r="56" spans="1:21" ht="12.75">
      <c r="A56" s="1"/>
      <c r="B56" s="3"/>
      <c r="C56" s="12"/>
      <c r="D56" s="12"/>
      <c r="E56" s="2"/>
      <c r="F56" s="11"/>
      <c r="G56" s="1"/>
      <c r="H56" s="1"/>
      <c r="I56" s="1"/>
      <c r="J56" s="1"/>
      <c r="K56" s="1"/>
      <c r="L56" s="1"/>
      <c r="M56" s="1"/>
      <c r="N56" s="1"/>
      <c r="O56" s="1"/>
      <c r="P56" s="1"/>
      <c r="Q56" s="1"/>
      <c r="R56" s="1"/>
      <c r="S56" s="1"/>
      <c r="T56" s="1"/>
      <c r="U56" s="1"/>
    </row>
    <row r="57" spans="1:21" ht="12.75">
      <c r="A57" s="1"/>
      <c r="B57" s="3"/>
      <c r="C57" s="12"/>
      <c r="D57" s="12"/>
      <c r="E57" s="2"/>
      <c r="F57" s="11"/>
      <c r="G57" s="1"/>
      <c r="H57" s="1"/>
      <c r="I57" s="1"/>
      <c r="J57" s="1"/>
      <c r="K57" s="1"/>
      <c r="L57" s="1"/>
      <c r="M57" s="1"/>
      <c r="N57" s="1"/>
      <c r="O57" s="1"/>
      <c r="P57" s="1"/>
      <c r="Q57" s="1"/>
      <c r="R57" s="1"/>
      <c r="S57" s="1"/>
      <c r="T57" s="1"/>
      <c r="U57" s="1"/>
    </row>
    <row r="58" spans="1:21" ht="12.75">
      <c r="A58" s="1"/>
      <c r="B58" s="3"/>
      <c r="C58" s="12"/>
      <c r="D58" s="12"/>
      <c r="E58" s="2"/>
      <c r="F58" s="11"/>
      <c r="G58" s="1"/>
      <c r="H58" s="1"/>
      <c r="I58" s="1"/>
      <c r="J58" s="1"/>
      <c r="K58" s="1"/>
      <c r="L58" s="1"/>
      <c r="M58" s="1"/>
      <c r="N58" s="1"/>
      <c r="O58" s="1"/>
      <c r="P58" s="1"/>
      <c r="Q58" s="1"/>
      <c r="R58" s="1"/>
      <c r="S58" s="1"/>
      <c r="T58" s="1"/>
      <c r="U58" s="1"/>
    </row>
    <row r="59" spans="1:21" ht="12.75">
      <c r="A59" s="1"/>
      <c r="B59" s="3"/>
      <c r="C59" s="12"/>
      <c r="D59" s="12"/>
      <c r="E59" s="2"/>
      <c r="F59" s="11"/>
      <c r="G59" s="1"/>
      <c r="H59" s="1"/>
      <c r="I59" s="1"/>
      <c r="J59" s="1"/>
      <c r="K59" s="1"/>
      <c r="L59" s="1"/>
      <c r="M59" s="1"/>
      <c r="N59" s="1"/>
      <c r="O59" s="1"/>
      <c r="P59" s="1"/>
      <c r="Q59" s="1"/>
      <c r="R59" s="1"/>
      <c r="S59" s="1"/>
      <c r="T59" s="1"/>
      <c r="U59" s="1"/>
    </row>
    <row r="60" spans="1:21" ht="12.75">
      <c r="A60" s="1"/>
      <c r="B60" s="3"/>
      <c r="C60" s="12"/>
      <c r="D60" s="12"/>
      <c r="E60" s="2"/>
      <c r="F60" s="11"/>
      <c r="G60" s="1"/>
      <c r="H60" s="1"/>
      <c r="I60" s="1"/>
      <c r="J60" s="1"/>
      <c r="K60" s="1"/>
      <c r="L60" s="1"/>
      <c r="M60" s="1"/>
      <c r="N60" s="1"/>
      <c r="O60" s="1"/>
      <c r="P60" s="1"/>
      <c r="Q60" s="1"/>
      <c r="R60" s="1"/>
      <c r="S60" s="1"/>
      <c r="T60" s="1"/>
      <c r="U60" s="1"/>
    </row>
    <row r="61" spans="1:21" ht="12.75">
      <c r="A61" s="1"/>
      <c r="B61" s="3"/>
      <c r="C61" s="12"/>
      <c r="D61" s="12"/>
      <c r="E61" s="2"/>
      <c r="F61" s="11"/>
      <c r="G61" s="1"/>
      <c r="H61" s="1"/>
      <c r="I61" s="1"/>
      <c r="J61" s="1"/>
      <c r="K61" s="1"/>
      <c r="L61" s="1"/>
      <c r="M61" s="1"/>
      <c r="N61" s="1"/>
      <c r="O61" s="1"/>
      <c r="P61" s="1"/>
      <c r="Q61" s="1"/>
      <c r="R61" s="1"/>
      <c r="S61" s="1"/>
      <c r="T61" s="1"/>
      <c r="U61" s="1"/>
    </row>
    <row r="62" spans="1:21" ht="12.75">
      <c r="A62" s="1"/>
      <c r="B62" s="3"/>
      <c r="C62" s="12"/>
      <c r="D62" s="12"/>
      <c r="E62" s="2"/>
      <c r="F62" s="11"/>
      <c r="G62" s="1"/>
      <c r="H62" s="1"/>
      <c r="I62" s="1"/>
      <c r="J62" s="1"/>
      <c r="K62" s="1"/>
      <c r="L62" s="1"/>
      <c r="M62" s="1"/>
      <c r="N62" s="1"/>
      <c r="O62" s="1"/>
      <c r="P62" s="1"/>
      <c r="Q62" s="1"/>
      <c r="R62" s="1"/>
      <c r="S62" s="1"/>
      <c r="T62" s="1"/>
      <c r="U62" s="1"/>
    </row>
    <row r="63" spans="1:21" ht="12.75">
      <c r="A63" s="1"/>
      <c r="B63" s="3"/>
      <c r="C63" s="12"/>
      <c r="D63" s="12"/>
      <c r="E63" s="2"/>
      <c r="F63" s="11"/>
      <c r="G63" s="1"/>
      <c r="H63" s="1"/>
      <c r="I63" s="1"/>
      <c r="J63" s="1"/>
      <c r="K63" s="1"/>
      <c r="L63" s="1"/>
      <c r="M63" s="1"/>
      <c r="N63" s="1"/>
      <c r="O63" s="1"/>
      <c r="P63" s="1"/>
      <c r="Q63" s="1"/>
      <c r="R63" s="1"/>
      <c r="S63" s="1"/>
      <c r="T63" s="1"/>
      <c r="U63" s="1"/>
    </row>
    <row r="64" spans="1:21" ht="12.75">
      <c r="A64" s="1"/>
      <c r="B64" s="3"/>
      <c r="C64" s="12"/>
      <c r="D64" s="12"/>
      <c r="E64" s="2"/>
      <c r="F64" s="11"/>
      <c r="G64" s="1"/>
      <c r="H64" s="1"/>
      <c r="I64" s="1"/>
      <c r="J64" s="1"/>
      <c r="K64" s="1"/>
      <c r="L64" s="1"/>
      <c r="M64" s="1"/>
      <c r="N64" s="1"/>
      <c r="O64" s="1"/>
      <c r="P64" s="1"/>
      <c r="Q64" s="1"/>
      <c r="R64" s="1"/>
      <c r="S64" s="1"/>
      <c r="T64" s="1"/>
      <c r="U64" s="1"/>
    </row>
    <row r="65" spans="1:21" ht="12.75">
      <c r="A65" s="1"/>
      <c r="B65" s="3"/>
      <c r="C65" s="12"/>
      <c r="D65" s="12"/>
      <c r="E65" s="2"/>
      <c r="F65" s="11"/>
      <c r="G65" s="1"/>
      <c r="H65" s="1"/>
      <c r="I65" s="1"/>
      <c r="J65" s="1"/>
      <c r="K65" s="1"/>
      <c r="L65" s="1"/>
      <c r="M65" s="1"/>
      <c r="N65" s="1"/>
      <c r="O65" s="1"/>
      <c r="P65" s="1"/>
      <c r="Q65" s="1"/>
      <c r="R65" s="1"/>
      <c r="S65" s="1"/>
      <c r="T65" s="1"/>
      <c r="U65" s="1"/>
    </row>
    <row r="66" spans="1:21" ht="12.75">
      <c r="A66" s="1"/>
      <c r="B66" s="3"/>
      <c r="C66" s="12"/>
      <c r="D66" s="12"/>
      <c r="E66" s="2"/>
      <c r="F66" s="11"/>
      <c r="G66" s="1"/>
      <c r="H66" s="1"/>
      <c r="I66" s="1"/>
      <c r="J66" s="1"/>
      <c r="K66" s="1"/>
      <c r="L66" s="1"/>
      <c r="M66" s="1"/>
      <c r="N66" s="1"/>
      <c r="O66" s="1"/>
      <c r="P66" s="1"/>
      <c r="Q66" s="1"/>
      <c r="R66" s="1"/>
      <c r="S66" s="1"/>
      <c r="T66" s="1"/>
      <c r="U66" s="1"/>
    </row>
    <row r="67" spans="1:21" ht="12.75">
      <c r="A67" s="1"/>
      <c r="B67" s="3"/>
      <c r="C67" s="12"/>
      <c r="D67" s="12"/>
      <c r="E67" s="2"/>
      <c r="F67" s="11"/>
      <c r="G67" s="1"/>
      <c r="H67" s="1"/>
      <c r="I67" s="1"/>
      <c r="J67" s="1"/>
      <c r="K67" s="1"/>
      <c r="L67" s="1"/>
      <c r="M67" s="1"/>
      <c r="N67" s="1"/>
      <c r="O67" s="1"/>
      <c r="P67" s="1"/>
      <c r="Q67" s="1"/>
      <c r="R67" s="1"/>
      <c r="S67" s="1"/>
      <c r="T67" s="1"/>
      <c r="U67" s="1"/>
    </row>
    <row r="68" spans="1:21" ht="12.75">
      <c r="A68" s="1"/>
      <c r="B68" s="3"/>
      <c r="C68" s="12"/>
      <c r="D68" s="12"/>
      <c r="E68" s="2"/>
      <c r="F68" s="11"/>
      <c r="G68" s="1"/>
      <c r="H68" s="1"/>
      <c r="I68" s="1"/>
      <c r="J68" s="1"/>
      <c r="K68" s="1"/>
      <c r="L68" s="1"/>
      <c r="M68" s="1"/>
      <c r="N68" s="1"/>
      <c r="O68" s="1"/>
      <c r="P68" s="1"/>
      <c r="Q68" s="1"/>
      <c r="R68" s="1"/>
      <c r="S68" s="1"/>
      <c r="T68" s="1"/>
      <c r="U68" s="1"/>
    </row>
    <row r="69" spans="1:21" ht="12.75">
      <c r="A69" s="1"/>
      <c r="B69" s="3"/>
      <c r="C69" s="12"/>
      <c r="D69" s="12"/>
      <c r="E69" s="2"/>
      <c r="F69" s="11"/>
      <c r="G69" s="1"/>
      <c r="H69" s="1"/>
      <c r="I69" s="1"/>
      <c r="J69" s="1"/>
      <c r="K69" s="1"/>
      <c r="L69" s="1"/>
      <c r="M69" s="1"/>
      <c r="N69" s="1"/>
      <c r="O69" s="1"/>
      <c r="P69" s="1"/>
      <c r="Q69" s="1"/>
      <c r="R69" s="1"/>
      <c r="S69" s="1"/>
      <c r="T69" s="1"/>
      <c r="U69" s="1"/>
    </row>
    <row r="70" spans="1:21" ht="12.75">
      <c r="A70" s="1"/>
      <c r="B70" s="3"/>
      <c r="C70" s="12"/>
      <c r="D70" s="12"/>
      <c r="E70" s="2"/>
      <c r="F70" s="11"/>
      <c r="G70" s="1"/>
      <c r="H70" s="1"/>
      <c r="I70" s="1"/>
      <c r="J70" s="1"/>
      <c r="K70" s="1"/>
      <c r="L70" s="1"/>
      <c r="M70" s="1"/>
      <c r="N70" s="1"/>
      <c r="O70" s="1"/>
      <c r="P70" s="1"/>
      <c r="Q70" s="1"/>
      <c r="R70" s="1"/>
      <c r="S70" s="1"/>
      <c r="T70" s="1"/>
      <c r="U70" s="1"/>
    </row>
    <row r="71" spans="1:21" ht="12.75">
      <c r="A71" s="1"/>
      <c r="B71" s="3"/>
      <c r="C71" s="12"/>
      <c r="D71" s="12"/>
      <c r="E71" s="2"/>
      <c r="F71" s="11"/>
      <c r="G71" s="1"/>
      <c r="H71" s="1"/>
      <c r="I71" s="1"/>
      <c r="J71" s="1"/>
      <c r="K71" s="1"/>
      <c r="L71" s="1"/>
      <c r="M71" s="1"/>
      <c r="N71" s="1"/>
      <c r="O71" s="1"/>
      <c r="P71" s="1"/>
      <c r="Q71" s="1"/>
      <c r="R71" s="1"/>
      <c r="S71" s="1"/>
      <c r="T71" s="1"/>
      <c r="U71" s="1"/>
    </row>
    <row r="72" spans="1:21" ht="12.75">
      <c r="A72" s="1"/>
      <c r="B72" s="3"/>
      <c r="C72" s="12"/>
      <c r="D72" s="12"/>
      <c r="E72" s="2"/>
      <c r="F72" s="11"/>
      <c r="G72" s="1"/>
      <c r="H72" s="1"/>
      <c r="I72" s="1"/>
      <c r="J72" s="1"/>
      <c r="K72" s="1"/>
      <c r="L72" s="1"/>
      <c r="M72" s="1"/>
      <c r="N72" s="1"/>
      <c r="O72" s="1"/>
      <c r="P72" s="1"/>
      <c r="Q72" s="1"/>
      <c r="R72" s="1"/>
      <c r="S72" s="1"/>
      <c r="T72" s="1"/>
      <c r="U72" s="1"/>
    </row>
    <row r="73" spans="1:21" ht="12.75">
      <c r="A73" s="1"/>
      <c r="B73" s="3"/>
      <c r="C73" s="12"/>
      <c r="D73" s="12"/>
      <c r="E73" s="2"/>
      <c r="F73" s="11"/>
      <c r="G73" s="1"/>
      <c r="H73" s="1"/>
      <c r="I73" s="1"/>
      <c r="J73" s="1"/>
      <c r="K73" s="1"/>
      <c r="L73" s="1"/>
      <c r="M73" s="1"/>
      <c r="N73" s="1"/>
      <c r="O73" s="1"/>
      <c r="P73" s="1"/>
      <c r="Q73" s="1"/>
      <c r="R73" s="1"/>
      <c r="S73" s="1"/>
      <c r="T73" s="1"/>
      <c r="U73" s="1"/>
    </row>
    <row r="74" spans="1:21" ht="12.75">
      <c r="A74" s="1"/>
      <c r="B74" s="3"/>
      <c r="C74" s="12"/>
      <c r="D74" s="12"/>
      <c r="E74" s="2"/>
      <c r="F74" s="11"/>
      <c r="G74" s="1"/>
      <c r="H74" s="1"/>
      <c r="I74" s="1"/>
      <c r="J74" s="1"/>
      <c r="K74" s="1"/>
      <c r="L74" s="1"/>
      <c r="M74" s="1"/>
      <c r="N74" s="1"/>
      <c r="O74" s="1"/>
      <c r="P74" s="1"/>
      <c r="Q74" s="1"/>
      <c r="R74" s="1"/>
      <c r="S74" s="1"/>
      <c r="T74" s="1"/>
      <c r="U74" s="1"/>
    </row>
    <row r="75" spans="1:21" ht="12.75">
      <c r="A75" s="1"/>
      <c r="B75" s="3"/>
      <c r="C75" s="12"/>
      <c r="D75" s="12"/>
      <c r="E75" s="2"/>
      <c r="F75" s="11"/>
      <c r="G75" s="1"/>
      <c r="H75" s="1"/>
      <c r="I75" s="1"/>
      <c r="J75" s="1"/>
      <c r="K75" s="1"/>
      <c r="L75" s="1"/>
      <c r="M75" s="1"/>
      <c r="N75" s="1"/>
      <c r="O75" s="1"/>
      <c r="P75" s="1"/>
      <c r="Q75" s="1"/>
      <c r="R75" s="1"/>
      <c r="S75" s="1"/>
      <c r="T75" s="1"/>
      <c r="U75" s="1"/>
    </row>
    <row r="76" spans="1:21" ht="12.75">
      <c r="A76" s="1"/>
      <c r="B76" s="3"/>
      <c r="C76" s="12"/>
      <c r="D76" s="12"/>
      <c r="E76" s="2"/>
      <c r="F76" s="11"/>
      <c r="G76" s="1"/>
      <c r="H76" s="1"/>
      <c r="I76" s="1"/>
      <c r="J76" s="1"/>
      <c r="K76" s="1"/>
      <c r="L76" s="1"/>
      <c r="M76" s="1"/>
      <c r="N76" s="1"/>
      <c r="O76" s="1"/>
      <c r="P76" s="1"/>
      <c r="Q76" s="1"/>
      <c r="R76" s="1"/>
      <c r="S76" s="1"/>
      <c r="T76" s="1"/>
      <c r="U76" s="1"/>
    </row>
    <row r="77" spans="1:21" ht="12.75">
      <c r="A77" s="1"/>
      <c r="B77" s="3"/>
      <c r="C77" s="12"/>
      <c r="D77" s="12"/>
      <c r="E77" s="2"/>
      <c r="F77" s="11"/>
      <c r="G77" s="1"/>
      <c r="H77" s="1"/>
      <c r="I77" s="1"/>
      <c r="J77" s="1"/>
      <c r="K77" s="1"/>
      <c r="L77" s="1"/>
      <c r="M77" s="1"/>
      <c r="N77" s="1"/>
      <c r="O77" s="1"/>
      <c r="P77" s="1"/>
      <c r="Q77" s="1"/>
      <c r="R77" s="1"/>
      <c r="S77" s="1"/>
      <c r="T77" s="1"/>
      <c r="U77" s="1"/>
    </row>
    <row r="78" spans="1:21" ht="12.75">
      <c r="A78" s="1"/>
      <c r="B78" s="3"/>
      <c r="C78" s="12"/>
      <c r="D78" s="12"/>
      <c r="E78" s="2"/>
      <c r="F78" s="11"/>
      <c r="G78" s="1"/>
      <c r="H78" s="1"/>
      <c r="I78" s="1"/>
      <c r="J78" s="1"/>
      <c r="K78" s="1"/>
      <c r="L78" s="1"/>
      <c r="M78" s="1"/>
      <c r="N78" s="1"/>
      <c r="O78" s="1"/>
      <c r="P78" s="1"/>
      <c r="Q78" s="1"/>
      <c r="R78" s="1"/>
      <c r="S78" s="1"/>
      <c r="T78" s="1"/>
      <c r="U78" s="1"/>
    </row>
    <row r="79" spans="1:21" ht="12.75">
      <c r="A79" s="1"/>
      <c r="B79" s="3"/>
      <c r="C79" s="12"/>
      <c r="D79" s="12"/>
      <c r="E79" s="2"/>
      <c r="F79" s="11"/>
      <c r="G79" s="1"/>
      <c r="H79" s="1"/>
      <c r="I79" s="1"/>
      <c r="J79" s="1"/>
      <c r="K79" s="1"/>
      <c r="L79" s="1"/>
      <c r="M79" s="1"/>
      <c r="N79" s="1"/>
      <c r="O79" s="1"/>
      <c r="P79" s="1"/>
      <c r="Q79" s="1"/>
      <c r="R79" s="1"/>
      <c r="S79" s="1"/>
      <c r="T79" s="1"/>
      <c r="U79" s="1"/>
    </row>
    <row r="80" spans="1:21" ht="12.75">
      <c r="A80" s="1"/>
      <c r="B80" s="3"/>
      <c r="C80" s="12"/>
      <c r="D80" s="12"/>
      <c r="E80" s="2"/>
      <c r="F80" s="11"/>
      <c r="G80" s="1"/>
      <c r="H80" s="1"/>
      <c r="I80" s="1"/>
      <c r="J80" s="1"/>
      <c r="K80" s="1"/>
      <c r="L80" s="1"/>
      <c r="M80" s="1"/>
      <c r="N80" s="1"/>
      <c r="O80" s="1"/>
      <c r="P80" s="1"/>
      <c r="Q80" s="1"/>
      <c r="R80" s="1"/>
      <c r="S80" s="1"/>
      <c r="T80" s="1"/>
      <c r="U80" s="1"/>
    </row>
    <row r="81" spans="1:21" ht="12.75">
      <c r="A81" s="1"/>
      <c r="B81" s="3"/>
      <c r="C81" s="12"/>
      <c r="D81" s="12"/>
      <c r="E81" s="2"/>
      <c r="F81" s="11"/>
      <c r="G81" s="1"/>
      <c r="H81" s="1"/>
      <c r="I81" s="1"/>
      <c r="J81" s="1"/>
      <c r="K81" s="1"/>
      <c r="L81" s="1"/>
      <c r="M81" s="1"/>
      <c r="N81" s="1"/>
      <c r="O81" s="1"/>
      <c r="P81" s="1"/>
      <c r="Q81" s="1"/>
      <c r="R81" s="1"/>
      <c r="S81" s="1"/>
      <c r="T81" s="1"/>
      <c r="U81" s="1"/>
    </row>
    <row r="82" spans="1:21" ht="12.75">
      <c r="A82" s="1"/>
      <c r="B82" s="3"/>
      <c r="C82" s="12"/>
      <c r="D82" s="12"/>
      <c r="E82" s="2"/>
      <c r="F82" s="11"/>
      <c r="G82" s="1"/>
      <c r="H82" s="1"/>
      <c r="I82" s="1"/>
      <c r="J82" s="1"/>
      <c r="K82" s="1"/>
      <c r="L82" s="1"/>
      <c r="M82" s="1"/>
      <c r="N82" s="1"/>
      <c r="O82" s="1"/>
      <c r="P82" s="1"/>
      <c r="Q82" s="1"/>
      <c r="R82" s="1"/>
      <c r="S82" s="1"/>
      <c r="T82" s="1"/>
      <c r="U82" s="1"/>
    </row>
    <row r="83" spans="1:21" ht="12.75">
      <c r="A83" s="1"/>
      <c r="B83" s="3"/>
      <c r="C83" s="12"/>
      <c r="D83" s="12"/>
      <c r="E83" s="2"/>
      <c r="F83" s="11"/>
      <c r="G83" s="1"/>
      <c r="H83" s="1"/>
      <c r="I83" s="1"/>
      <c r="J83" s="1"/>
      <c r="K83" s="1"/>
      <c r="L83" s="1"/>
      <c r="M83" s="1"/>
      <c r="N83" s="1"/>
      <c r="O83" s="1"/>
      <c r="P83" s="1"/>
      <c r="Q83" s="1"/>
      <c r="R83" s="1"/>
      <c r="S83" s="1"/>
      <c r="T83" s="1"/>
      <c r="U83" s="1"/>
    </row>
    <row r="84" spans="1:21" ht="12.75">
      <c r="A84" s="1"/>
      <c r="B84" s="3"/>
      <c r="C84" s="12"/>
      <c r="D84" s="12"/>
      <c r="E84" s="2"/>
      <c r="F84" s="11"/>
      <c r="G84" s="1"/>
      <c r="H84" s="1"/>
      <c r="I84" s="1"/>
      <c r="J84" s="1"/>
      <c r="K84" s="1"/>
      <c r="L84" s="1"/>
      <c r="M84" s="1"/>
      <c r="N84" s="1"/>
      <c r="O84" s="1"/>
      <c r="P84" s="1"/>
      <c r="Q84" s="1"/>
      <c r="R84" s="1"/>
      <c r="S84" s="1"/>
      <c r="T84" s="1"/>
      <c r="U84" s="1"/>
    </row>
    <row r="85" spans="1:21" ht="12.75">
      <c r="A85" s="1"/>
      <c r="B85" s="3"/>
      <c r="C85" s="12"/>
      <c r="D85" s="12"/>
      <c r="E85" s="2"/>
      <c r="F85" s="11"/>
      <c r="G85" s="1"/>
      <c r="H85" s="1"/>
      <c r="I85" s="1"/>
      <c r="J85" s="1"/>
      <c r="K85" s="1"/>
      <c r="L85" s="1"/>
      <c r="M85" s="1"/>
      <c r="N85" s="1"/>
      <c r="O85" s="1"/>
      <c r="P85" s="1"/>
      <c r="Q85" s="1"/>
      <c r="R85" s="1"/>
      <c r="S85" s="1"/>
      <c r="T85" s="1"/>
      <c r="U85" s="1"/>
    </row>
    <row r="86" spans="1:21" ht="12.75">
      <c r="A86" s="1"/>
      <c r="B86" s="3"/>
      <c r="C86" s="12"/>
      <c r="D86" s="12"/>
      <c r="E86" s="2"/>
      <c r="F86" s="11"/>
      <c r="G86" s="1"/>
      <c r="H86" s="1"/>
      <c r="I86" s="1"/>
      <c r="J86" s="1"/>
      <c r="K86" s="1"/>
      <c r="L86" s="1"/>
      <c r="M86" s="1"/>
      <c r="N86" s="1"/>
      <c r="O86" s="1"/>
      <c r="P86" s="1"/>
      <c r="Q86" s="1"/>
      <c r="R86" s="1"/>
      <c r="S86" s="1"/>
      <c r="T86" s="1"/>
      <c r="U86" s="1"/>
    </row>
    <row r="87" spans="1:21" ht="12.75">
      <c r="A87" s="1"/>
      <c r="B87" s="3"/>
      <c r="C87" s="12"/>
      <c r="D87" s="12"/>
      <c r="E87" s="2"/>
      <c r="F87" s="11"/>
      <c r="G87" s="1"/>
      <c r="H87" s="1"/>
      <c r="I87" s="1"/>
      <c r="J87" s="1"/>
      <c r="K87" s="1"/>
      <c r="L87" s="1"/>
      <c r="M87" s="1"/>
      <c r="N87" s="1"/>
      <c r="O87" s="1"/>
      <c r="P87" s="1"/>
      <c r="Q87" s="1"/>
      <c r="R87" s="1"/>
      <c r="S87" s="1"/>
      <c r="T87" s="1"/>
      <c r="U87" s="1"/>
    </row>
    <row r="88" spans="1:21" ht="12.75">
      <c r="A88" s="1"/>
      <c r="B88" s="3"/>
      <c r="C88" s="12"/>
      <c r="D88" s="12"/>
      <c r="E88" s="2"/>
      <c r="F88" s="11"/>
      <c r="G88" s="1"/>
      <c r="H88" s="1"/>
      <c r="I88" s="1"/>
      <c r="J88" s="1"/>
      <c r="K88" s="1"/>
      <c r="L88" s="1"/>
      <c r="M88" s="1"/>
      <c r="N88" s="1"/>
      <c r="O88" s="1"/>
      <c r="P88" s="1"/>
      <c r="Q88" s="1"/>
      <c r="R88" s="1"/>
      <c r="S88" s="1"/>
      <c r="T88" s="1"/>
      <c r="U88" s="1"/>
    </row>
    <row r="89" spans="1:21" ht="12.75">
      <c r="A89" s="1"/>
      <c r="B89" s="3"/>
      <c r="C89" s="12"/>
      <c r="D89" s="12"/>
      <c r="E89" s="2"/>
      <c r="F89" s="11"/>
      <c r="G89" s="1"/>
      <c r="H89" s="1"/>
      <c r="I89" s="1"/>
      <c r="J89" s="1"/>
      <c r="K89" s="1"/>
      <c r="L89" s="1"/>
      <c r="M89" s="1"/>
      <c r="N89" s="1"/>
      <c r="O89" s="1"/>
      <c r="P89" s="1"/>
      <c r="Q89" s="1"/>
      <c r="R89" s="1"/>
      <c r="S89" s="1"/>
      <c r="T89" s="1"/>
      <c r="U89" s="1"/>
    </row>
    <row r="90" spans="1:21" ht="12.75">
      <c r="A90" s="1"/>
      <c r="B90" s="3"/>
      <c r="C90" s="12"/>
      <c r="D90" s="12"/>
      <c r="E90" s="2"/>
      <c r="F90" s="11"/>
      <c r="G90" s="1"/>
      <c r="H90" s="1"/>
      <c r="I90" s="1"/>
      <c r="J90" s="1"/>
      <c r="K90" s="1"/>
      <c r="L90" s="1"/>
      <c r="M90" s="1"/>
      <c r="N90" s="1"/>
      <c r="O90" s="1"/>
      <c r="P90" s="1"/>
      <c r="Q90" s="1"/>
      <c r="R90" s="1"/>
      <c r="S90" s="1"/>
      <c r="T90" s="1"/>
      <c r="U90" s="1"/>
    </row>
    <row r="91" spans="1:21" ht="12.75">
      <c r="A91" s="1"/>
      <c r="B91" s="3"/>
      <c r="C91" s="12"/>
      <c r="D91" s="12"/>
      <c r="E91" s="2"/>
      <c r="F91" s="11"/>
      <c r="G91" s="1"/>
      <c r="H91" s="1"/>
      <c r="I91" s="1"/>
      <c r="J91" s="1"/>
      <c r="K91" s="1"/>
      <c r="L91" s="1"/>
      <c r="M91" s="1"/>
      <c r="N91" s="1"/>
      <c r="O91" s="1"/>
      <c r="P91" s="1"/>
      <c r="Q91" s="1"/>
      <c r="R91" s="1"/>
      <c r="S91" s="1"/>
      <c r="T91" s="1"/>
      <c r="U91" s="1"/>
    </row>
    <row r="92" spans="1:21" ht="12.75">
      <c r="A92" s="1"/>
      <c r="B92" s="3"/>
      <c r="C92" s="12"/>
      <c r="D92" s="12"/>
      <c r="E92" s="2"/>
      <c r="F92" s="11"/>
      <c r="G92" s="1"/>
      <c r="H92" s="1"/>
      <c r="I92" s="1"/>
      <c r="J92" s="1"/>
      <c r="K92" s="1"/>
      <c r="L92" s="1"/>
      <c r="M92" s="1"/>
      <c r="N92" s="1"/>
      <c r="O92" s="1"/>
      <c r="P92" s="1"/>
      <c r="Q92" s="1"/>
      <c r="R92" s="1"/>
      <c r="S92" s="1"/>
      <c r="T92" s="1"/>
      <c r="U92" s="1"/>
    </row>
    <row r="93" spans="1:21" ht="12.75">
      <c r="A93" s="1"/>
      <c r="B93" s="3"/>
      <c r="C93" s="12"/>
      <c r="D93" s="12"/>
      <c r="E93" s="2"/>
      <c r="F93" s="11"/>
      <c r="G93" s="1"/>
      <c r="H93" s="1"/>
      <c r="I93" s="1"/>
      <c r="J93" s="1"/>
      <c r="K93" s="1"/>
      <c r="L93" s="1"/>
      <c r="M93" s="1"/>
      <c r="N93" s="1"/>
      <c r="O93" s="1"/>
      <c r="P93" s="1"/>
      <c r="Q93" s="1"/>
      <c r="R93" s="1"/>
      <c r="S93" s="1"/>
      <c r="T93" s="1"/>
      <c r="U93" s="1"/>
    </row>
    <row r="94" spans="1:21" ht="12.75">
      <c r="A94" s="1"/>
      <c r="B94" s="3"/>
      <c r="C94" s="12"/>
      <c r="D94" s="12"/>
      <c r="E94" s="2"/>
      <c r="F94" s="11"/>
      <c r="G94" s="1"/>
      <c r="H94" s="1"/>
      <c r="I94" s="1"/>
      <c r="J94" s="1"/>
      <c r="K94" s="1"/>
      <c r="L94" s="1"/>
      <c r="M94" s="1"/>
      <c r="N94" s="1"/>
      <c r="O94" s="1"/>
      <c r="P94" s="1"/>
      <c r="Q94" s="1"/>
      <c r="R94" s="1"/>
      <c r="S94" s="1"/>
      <c r="T94" s="1"/>
      <c r="U94" s="1"/>
    </row>
    <row r="95" spans="1:21" ht="12.75">
      <c r="A95" s="1"/>
      <c r="B95" s="3"/>
      <c r="C95" s="12"/>
      <c r="D95" s="12"/>
      <c r="E95" s="2"/>
      <c r="F95" s="11"/>
      <c r="G95" s="1"/>
      <c r="H95" s="1"/>
      <c r="I95" s="1"/>
      <c r="J95" s="1"/>
      <c r="K95" s="1"/>
      <c r="L95" s="1"/>
      <c r="M95" s="1"/>
      <c r="N95" s="1"/>
      <c r="O95" s="1"/>
      <c r="P95" s="1"/>
      <c r="Q95" s="1"/>
      <c r="R95" s="1"/>
      <c r="S95" s="1"/>
      <c r="T95" s="1"/>
      <c r="U95" s="1"/>
    </row>
    <row r="96" spans="1:21" ht="12.75">
      <c r="A96" s="1"/>
      <c r="B96" s="3"/>
      <c r="C96" s="12"/>
      <c r="D96" s="12"/>
      <c r="E96" s="2"/>
      <c r="F96" s="11"/>
      <c r="G96" s="1"/>
      <c r="H96" s="1"/>
      <c r="I96" s="1"/>
      <c r="J96" s="1"/>
      <c r="K96" s="1"/>
      <c r="L96" s="1"/>
      <c r="M96" s="1"/>
      <c r="N96" s="1"/>
      <c r="O96" s="1"/>
      <c r="P96" s="1"/>
      <c r="Q96" s="1"/>
      <c r="R96" s="1"/>
      <c r="S96" s="1"/>
      <c r="T96" s="1"/>
      <c r="U96" s="1"/>
    </row>
    <row r="97" spans="1:21" ht="12.75">
      <c r="A97" s="1"/>
      <c r="B97" s="3"/>
      <c r="C97" s="12"/>
      <c r="D97" s="12"/>
      <c r="E97" s="2"/>
      <c r="F97" s="11"/>
      <c r="G97" s="1"/>
      <c r="H97" s="1"/>
      <c r="I97" s="1"/>
      <c r="J97" s="1"/>
      <c r="K97" s="1"/>
      <c r="L97" s="1"/>
      <c r="M97" s="1"/>
      <c r="N97" s="1"/>
      <c r="O97" s="1"/>
      <c r="P97" s="1"/>
      <c r="Q97" s="1"/>
      <c r="R97" s="1"/>
      <c r="S97" s="1"/>
      <c r="T97" s="1"/>
      <c r="U97" s="1"/>
    </row>
    <row r="98" spans="1:21" ht="12.75">
      <c r="A98" s="1"/>
      <c r="B98" s="3"/>
      <c r="C98" s="12"/>
      <c r="D98" s="12"/>
      <c r="E98" s="2"/>
      <c r="F98" s="11"/>
      <c r="G98" s="1"/>
      <c r="H98" s="1"/>
      <c r="I98" s="1"/>
      <c r="J98" s="1"/>
      <c r="K98" s="1"/>
      <c r="L98" s="1"/>
      <c r="M98" s="1"/>
      <c r="N98" s="1"/>
      <c r="O98" s="1"/>
      <c r="P98" s="1"/>
      <c r="Q98" s="1"/>
      <c r="R98" s="1"/>
      <c r="S98" s="1"/>
      <c r="T98" s="1"/>
      <c r="U98" s="1"/>
    </row>
    <row r="99" spans="1:21" ht="12.75">
      <c r="A99" s="1"/>
      <c r="B99" s="3"/>
      <c r="C99" s="12"/>
      <c r="D99" s="12"/>
      <c r="E99" s="2"/>
      <c r="F99" s="11"/>
      <c r="G99" s="1"/>
      <c r="H99" s="1"/>
      <c r="I99" s="1"/>
      <c r="J99" s="1"/>
      <c r="K99" s="1"/>
      <c r="L99" s="1"/>
      <c r="M99" s="1"/>
      <c r="N99" s="1"/>
      <c r="O99" s="1"/>
      <c r="P99" s="1"/>
      <c r="Q99" s="1"/>
      <c r="R99" s="1"/>
      <c r="S99" s="1"/>
      <c r="T99" s="1"/>
      <c r="U99" s="1"/>
    </row>
    <row r="100" spans="1:21" ht="12.75">
      <c r="A100" s="1"/>
      <c r="B100" s="3"/>
      <c r="C100" s="12"/>
      <c r="D100" s="12"/>
      <c r="E100" s="2"/>
      <c r="F100" s="11"/>
      <c r="G100" s="1"/>
      <c r="H100" s="1"/>
      <c r="I100" s="1"/>
      <c r="J100" s="1"/>
      <c r="K100" s="1"/>
      <c r="L100" s="1"/>
      <c r="M100" s="1"/>
      <c r="N100" s="1"/>
      <c r="O100" s="1"/>
      <c r="P100" s="1"/>
      <c r="Q100" s="1"/>
      <c r="R100" s="1"/>
      <c r="S100" s="1"/>
      <c r="T100" s="1"/>
      <c r="U100" s="1"/>
    </row>
    <row r="101" spans="1:21" ht="12.75">
      <c r="A101" s="1"/>
      <c r="B101" s="3"/>
      <c r="C101" s="12"/>
      <c r="D101" s="12"/>
      <c r="E101" s="2"/>
      <c r="F101" s="11"/>
      <c r="G101" s="1"/>
      <c r="H101" s="1"/>
      <c r="I101" s="1"/>
      <c r="J101" s="1"/>
      <c r="K101" s="1"/>
      <c r="L101" s="1"/>
      <c r="M101" s="1"/>
      <c r="N101" s="1"/>
      <c r="O101" s="1"/>
      <c r="P101" s="1"/>
      <c r="Q101" s="1"/>
      <c r="R101" s="1"/>
      <c r="S101" s="1"/>
      <c r="T101" s="1"/>
      <c r="U101" s="1"/>
    </row>
    <row r="102" spans="1:21" ht="12.75">
      <c r="A102" s="1"/>
      <c r="B102" s="3"/>
      <c r="C102" s="12"/>
      <c r="D102" s="12"/>
      <c r="E102" s="2"/>
      <c r="F102" s="11"/>
      <c r="G102" s="1"/>
      <c r="H102" s="1"/>
      <c r="I102" s="1"/>
      <c r="J102" s="1"/>
      <c r="K102" s="1"/>
      <c r="L102" s="1"/>
      <c r="M102" s="1"/>
      <c r="N102" s="1"/>
      <c r="O102" s="1"/>
      <c r="P102" s="1"/>
      <c r="Q102" s="1"/>
      <c r="R102" s="1"/>
      <c r="S102" s="1"/>
      <c r="T102" s="1"/>
      <c r="U102" s="1"/>
    </row>
    <row r="103" spans="1:21" ht="12.75">
      <c r="A103" s="1"/>
      <c r="B103" s="3"/>
      <c r="C103" s="12"/>
      <c r="D103" s="12"/>
      <c r="E103" s="2"/>
      <c r="F103" s="11"/>
      <c r="G103" s="1"/>
      <c r="H103" s="1"/>
      <c r="I103" s="1"/>
      <c r="J103" s="1"/>
      <c r="K103" s="1"/>
      <c r="L103" s="1"/>
      <c r="M103" s="1"/>
      <c r="N103" s="1"/>
      <c r="O103" s="1"/>
      <c r="P103" s="1"/>
      <c r="Q103" s="1"/>
      <c r="R103" s="1"/>
      <c r="S103" s="1"/>
      <c r="T103" s="1"/>
      <c r="U103" s="1"/>
    </row>
    <row r="104" spans="1:21" ht="12.75">
      <c r="A104" s="1"/>
      <c r="B104" s="3"/>
      <c r="C104" s="12"/>
      <c r="D104" s="12"/>
      <c r="E104" s="2"/>
      <c r="F104" s="11"/>
      <c r="G104" s="1"/>
      <c r="H104" s="1"/>
      <c r="I104" s="1"/>
      <c r="J104" s="1"/>
      <c r="K104" s="1"/>
      <c r="L104" s="1"/>
      <c r="M104" s="1"/>
      <c r="N104" s="1"/>
      <c r="O104" s="1"/>
      <c r="P104" s="1"/>
      <c r="Q104" s="1"/>
      <c r="R104" s="1"/>
      <c r="S104" s="1"/>
      <c r="T104" s="1"/>
      <c r="U104" s="1"/>
    </row>
    <row r="105" spans="1:21" ht="12.75">
      <c r="A105" s="1"/>
      <c r="B105" s="3"/>
      <c r="C105" s="12"/>
      <c r="D105" s="12"/>
      <c r="E105" s="2"/>
      <c r="F105" s="11"/>
      <c r="G105" s="1"/>
      <c r="H105" s="1"/>
      <c r="I105" s="1"/>
      <c r="J105" s="1"/>
      <c r="K105" s="1"/>
      <c r="L105" s="1"/>
      <c r="M105" s="1"/>
      <c r="N105" s="1"/>
      <c r="O105" s="1"/>
      <c r="P105" s="1"/>
      <c r="Q105" s="1"/>
      <c r="R105" s="1"/>
      <c r="S105" s="1"/>
      <c r="T105" s="1"/>
      <c r="U105" s="1"/>
    </row>
    <row r="106" spans="1:21" ht="12.75">
      <c r="A106" s="1"/>
      <c r="B106" s="3"/>
      <c r="C106" s="12"/>
      <c r="D106" s="12"/>
      <c r="E106" s="2"/>
      <c r="F106" s="11"/>
      <c r="G106" s="1"/>
      <c r="H106" s="1"/>
      <c r="I106" s="1"/>
      <c r="J106" s="1"/>
      <c r="K106" s="1"/>
      <c r="L106" s="1"/>
      <c r="M106" s="1"/>
      <c r="N106" s="1"/>
      <c r="O106" s="1"/>
      <c r="P106" s="1"/>
      <c r="Q106" s="1"/>
      <c r="R106" s="1"/>
      <c r="S106" s="1"/>
      <c r="T106" s="1"/>
      <c r="U106" s="1"/>
    </row>
    <row r="107" spans="1:21" ht="12.75">
      <c r="A107" s="1"/>
      <c r="B107" s="3"/>
      <c r="C107" s="12"/>
      <c r="D107" s="12"/>
      <c r="E107" s="2"/>
      <c r="F107" s="11"/>
      <c r="G107" s="1"/>
      <c r="H107" s="1"/>
      <c r="I107" s="1"/>
      <c r="J107" s="1"/>
      <c r="K107" s="1"/>
      <c r="L107" s="1"/>
      <c r="M107" s="1"/>
      <c r="N107" s="1"/>
      <c r="O107" s="1"/>
      <c r="P107" s="1"/>
      <c r="Q107" s="1"/>
      <c r="R107" s="1"/>
      <c r="S107" s="1"/>
      <c r="T107" s="1"/>
      <c r="U107" s="1"/>
    </row>
    <row r="108" spans="1:21" ht="12.75">
      <c r="A108" s="1"/>
      <c r="B108" s="3"/>
      <c r="C108" s="12"/>
      <c r="D108" s="12"/>
      <c r="E108" s="2"/>
      <c r="F108" s="11"/>
      <c r="G108" s="1"/>
      <c r="H108" s="1"/>
      <c r="I108" s="1"/>
      <c r="J108" s="1"/>
      <c r="K108" s="1"/>
      <c r="L108" s="1"/>
      <c r="M108" s="1"/>
      <c r="N108" s="1"/>
      <c r="O108" s="1"/>
      <c r="P108" s="1"/>
      <c r="Q108" s="1"/>
      <c r="R108" s="1"/>
      <c r="S108" s="1"/>
      <c r="T108" s="1"/>
      <c r="U108" s="1"/>
    </row>
    <row r="109" spans="1:21" ht="12.75">
      <c r="A109" s="1"/>
      <c r="B109" s="3"/>
      <c r="C109" s="12"/>
      <c r="D109" s="12"/>
      <c r="E109" s="2"/>
      <c r="F109" s="11"/>
      <c r="G109" s="1"/>
      <c r="H109" s="1"/>
      <c r="I109" s="1"/>
      <c r="J109" s="1"/>
      <c r="K109" s="1"/>
      <c r="L109" s="1"/>
      <c r="M109" s="1"/>
      <c r="N109" s="1"/>
      <c r="O109" s="1"/>
      <c r="P109" s="1"/>
      <c r="Q109" s="1"/>
      <c r="R109" s="1"/>
      <c r="S109" s="1"/>
      <c r="T109" s="1"/>
      <c r="U109" s="1"/>
    </row>
    <row r="110" spans="1:21" ht="12.75">
      <c r="A110" s="1"/>
      <c r="B110" s="3"/>
      <c r="C110" s="12"/>
      <c r="D110" s="12"/>
      <c r="E110" s="2"/>
      <c r="F110" s="11"/>
      <c r="G110" s="1"/>
      <c r="H110" s="1"/>
      <c r="I110" s="1"/>
      <c r="J110" s="1"/>
      <c r="K110" s="1"/>
      <c r="L110" s="1"/>
      <c r="M110" s="1"/>
      <c r="N110" s="1"/>
      <c r="O110" s="1"/>
      <c r="P110" s="1"/>
      <c r="Q110" s="1"/>
      <c r="R110" s="1"/>
      <c r="S110" s="1"/>
      <c r="T110" s="1"/>
      <c r="U110" s="1"/>
    </row>
    <row r="111" spans="1:21" ht="12.75">
      <c r="A111" s="1"/>
      <c r="B111" s="3"/>
      <c r="C111" s="12"/>
      <c r="D111" s="12"/>
      <c r="E111" s="2"/>
      <c r="F111" s="11"/>
      <c r="G111" s="1"/>
      <c r="H111" s="1"/>
      <c r="I111" s="1"/>
      <c r="J111" s="1"/>
      <c r="K111" s="1"/>
      <c r="L111" s="1"/>
      <c r="M111" s="1"/>
      <c r="N111" s="1"/>
      <c r="O111" s="1"/>
      <c r="P111" s="1"/>
      <c r="Q111" s="1"/>
      <c r="R111" s="1"/>
      <c r="S111" s="1"/>
      <c r="T111" s="1"/>
      <c r="U111" s="1"/>
    </row>
    <row r="112" spans="1:21" ht="12.75">
      <c r="A112" s="1"/>
      <c r="B112" s="3"/>
      <c r="C112" s="12"/>
      <c r="D112" s="12"/>
      <c r="E112" s="2"/>
      <c r="F112" s="11"/>
      <c r="G112" s="1"/>
      <c r="H112" s="1"/>
      <c r="I112" s="1"/>
      <c r="J112" s="1"/>
      <c r="K112" s="1"/>
      <c r="L112" s="1"/>
      <c r="M112" s="1"/>
      <c r="N112" s="1"/>
      <c r="O112" s="1"/>
      <c r="P112" s="1"/>
      <c r="Q112" s="1"/>
      <c r="R112" s="1"/>
      <c r="S112" s="1"/>
      <c r="T112" s="1"/>
      <c r="U112" s="1"/>
    </row>
    <row r="113" spans="1:21" ht="12.75">
      <c r="A113" s="1"/>
      <c r="B113" s="3"/>
      <c r="C113" s="12"/>
      <c r="D113" s="12"/>
      <c r="E113" s="2"/>
      <c r="F113" s="11"/>
      <c r="G113" s="1"/>
      <c r="H113" s="1"/>
      <c r="I113" s="1"/>
      <c r="J113" s="1"/>
      <c r="K113" s="1"/>
      <c r="L113" s="1"/>
      <c r="M113" s="1"/>
      <c r="N113" s="1"/>
      <c r="O113" s="1"/>
      <c r="P113" s="1"/>
      <c r="Q113" s="1"/>
      <c r="R113" s="1"/>
      <c r="S113" s="1"/>
      <c r="T113" s="1"/>
      <c r="U113" s="1"/>
    </row>
    <row r="114" spans="1:21" ht="12.75">
      <c r="A114" s="1"/>
      <c r="B114" s="3"/>
      <c r="C114" s="12"/>
      <c r="D114" s="12"/>
      <c r="E114" s="2"/>
      <c r="F114" s="11"/>
      <c r="G114" s="1"/>
      <c r="H114" s="1"/>
      <c r="I114" s="1"/>
      <c r="J114" s="1"/>
      <c r="K114" s="1"/>
      <c r="L114" s="1"/>
      <c r="M114" s="1"/>
      <c r="N114" s="1"/>
      <c r="O114" s="1"/>
      <c r="P114" s="1"/>
      <c r="Q114" s="1"/>
      <c r="R114" s="1"/>
      <c r="S114" s="1"/>
      <c r="T114" s="1"/>
      <c r="U114" s="1"/>
    </row>
    <row r="115" spans="1:21" ht="12.75">
      <c r="A115" s="1"/>
      <c r="B115" s="3"/>
      <c r="C115" s="12"/>
      <c r="D115" s="12"/>
      <c r="E115" s="2"/>
      <c r="F115" s="11"/>
      <c r="G115" s="1"/>
      <c r="H115" s="1"/>
      <c r="I115" s="1"/>
      <c r="J115" s="1"/>
      <c r="K115" s="1"/>
      <c r="L115" s="1"/>
      <c r="M115" s="1"/>
      <c r="N115" s="1"/>
      <c r="O115" s="1"/>
      <c r="P115" s="1"/>
      <c r="Q115" s="1"/>
      <c r="R115" s="1"/>
      <c r="S115" s="1"/>
      <c r="T115" s="1"/>
      <c r="U115" s="1"/>
    </row>
    <row r="116" spans="1:21" ht="12.75">
      <c r="A116" s="1"/>
      <c r="B116" s="3"/>
      <c r="C116" s="12"/>
      <c r="D116" s="12"/>
      <c r="E116" s="2"/>
      <c r="F116" s="11"/>
      <c r="G116" s="1"/>
      <c r="H116" s="1"/>
      <c r="I116" s="1"/>
      <c r="J116" s="1"/>
      <c r="K116" s="1"/>
      <c r="L116" s="1"/>
      <c r="M116" s="1"/>
      <c r="N116" s="1"/>
      <c r="O116" s="1"/>
      <c r="P116" s="1"/>
      <c r="Q116" s="1"/>
      <c r="R116" s="1"/>
      <c r="S116" s="1"/>
      <c r="T116" s="1"/>
      <c r="U116" s="1"/>
    </row>
    <row r="117" spans="1:21" ht="12.75">
      <c r="A117" s="1"/>
      <c r="B117" s="3"/>
      <c r="C117" s="12"/>
      <c r="D117" s="12"/>
      <c r="E117" s="2"/>
      <c r="F117" s="11"/>
      <c r="G117" s="1"/>
      <c r="H117" s="1"/>
      <c r="I117" s="1"/>
      <c r="J117" s="1"/>
      <c r="K117" s="1"/>
      <c r="L117" s="1"/>
      <c r="M117" s="1"/>
      <c r="N117" s="1"/>
      <c r="O117" s="1"/>
      <c r="P117" s="1"/>
      <c r="Q117" s="1"/>
      <c r="R117" s="1"/>
      <c r="S117" s="1"/>
      <c r="T117" s="1"/>
      <c r="U117" s="1"/>
    </row>
    <row r="118" spans="1:21" ht="12.75">
      <c r="A118" s="1"/>
      <c r="B118" s="3"/>
      <c r="C118" s="12"/>
      <c r="D118" s="12"/>
      <c r="E118" s="2"/>
      <c r="F118" s="11"/>
      <c r="G118" s="1"/>
      <c r="H118" s="1"/>
      <c r="I118" s="1"/>
      <c r="J118" s="1"/>
      <c r="K118" s="1"/>
      <c r="L118" s="1"/>
      <c r="M118" s="1"/>
      <c r="N118" s="1"/>
      <c r="O118" s="1"/>
      <c r="P118" s="1"/>
      <c r="Q118" s="1"/>
      <c r="R118" s="1"/>
      <c r="S118" s="1"/>
      <c r="T118" s="1"/>
      <c r="U118" s="1"/>
    </row>
    <row r="119" spans="1:21" ht="12.75">
      <c r="A119" s="1"/>
      <c r="B119" s="3"/>
      <c r="C119" s="12"/>
      <c r="D119" s="12"/>
      <c r="E119" s="2"/>
      <c r="F119" s="11"/>
      <c r="G119" s="1"/>
      <c r="H119" s="1"/>
      <c r="I119" s="1"/>
      <c r="J119" s="1"/>
      <c r="K119" s="1"/>
      <c r="L119" s="1"/>
      <c r="M119" s="1"/>
      <c r="N119" s="1"/>
      <c r="O119" s="1"/>
      <c r="P119" s="1"/>
      <c r="Q119" s="1"/>
      <c r="R119" s="1"/>
      <c r="S119" s="1"/>
      <c r="T119" s="1"/>
      <c r="U119" s="1"/>
    </row>
    <row r="120" spans="1:21" ht="12.75">
      <c r="A120" s="1"/>
      <c r="B120" s="3"/>
      <c r="C120" s="12"/>
      <c r="D120" s="12"/>
      <c r="E120" s="2"/>
      <c r="F120" s="11"/>
      <c r="G120" s="1"/>
      <c r="H120" s="1"/>
      <c r="I120" s="1"/>
      <c r="J120" s="1"/>
      <c r="K120" s="1"/>
      <c r="L120" s="1"/>
      <c r="M120" s="1"/>
      <c r="N120" s="1"/>
      <c r="O120" s="1"/>
      <c r="P120" s="1"/>
      <c r="Q120" s="1"/>
      <c r="R120" s="1"/>
      <c r="S120" s="1"/>
      <c r="T120" s="1"/>
      <c r="U120" s="1"/>
    </row>
    <row r="121" spans="1:21" ht="12.75">
      <c r="A121" s="1"/>
      <c r="B121" s="3"/>
      <c r="C121" s="12"/>
      <c r="D121" s="12"/>
      <c r="E121" s="2"/>
      <c r="F121" s="11"/>
      <c r="G121" s="1"/>
      <c r="H121" s="1"/>
      <c r="I121" s="1"/>
      <c r="J121" s="1"/>
      <c r="K121" s="1"/>
      <c r="L121" s="1"/>
      <c r="M121" s="1"/>
      <c r="N121" s="1"/>
      <c r="O121" s="1"/>
      <c r="P121" s="1"/>
      <c r="Q121" s="1"/>
      <c r="R121" s="1"/>
      <c r="S121" s="1"/>
      <c r="T121" s="1"/>
      <c r="U121" s="1"/>
    </row>
    <row r="122" spans="1:21" ht="12.75">
      <c r="A122" s="1"/>
      <c r="B122" s="3"/>
      <c r="C122" s="12"/>
      <c r="D122" s="12"/>
      <c r="E122" s="2"/>
      <c r="F122" s="11"/>
      <c r="G122" s="1"/>
      <c r="H122" s="1"/>
      <c r="I122" s="1"/>
      <c r="J122" s="1"/>
      <c r="K122" s="1"/>
      <c r="L122" s="1"/>
      <c r="M122" s="1"/>
      <c r="N122" s="1"/>
      <c r="O122" s="1"/>
      <c r="P122" s="1"/>
      <c r="Q122" s="1"/>
      <c r="R122" s="1"/>
      <c r="S122" s="1"/>
      <c r="T122" s="1"/>
      <c r="U122" s="1"/>
    </row>
    <row r="123" spans="1:21" ht="12.75">
      <c r="A123" s="1"/>
      <c r="B123" s="3"/>
      <c r="C123" s="12"/>
      <c r="D123" s="12"/>
      <c r="E123" s="2"/>
      <c r="F123" s="11"/>
      <c r="G123" s="1"/>
      <c r="H123" s="1"/>
      <c r="I123" s="1"/>
      <c r="J123" s="1"/>
      <c r="K123" s="1"/>
      <c r="L123" s="1"/>
      <c r="M123" s="1"/>
      <c r="N123" s="1"/>
      <c r="O123" s="1"/>
      <c r="P123" s="1"/>
      <c r="Q123" s="1"/>
      <c r="R123" s="1"/>
      <c r="S123" s="1"/>
      <c r="T123" s="1"/>
      <c r="U123" s="1"/>
    </row>
    <row r="124" spans="1:21" ht="12.75">
      <c r="A124" s="1"/>
      <c r="B124" s="3"/>
      <c r="C124" s="12"/>
      <c r="D124" s="12"/>
      <c r="E124" s="2"/>
      <c r="F124" s="11"/>
      <c r="G124" s="1"/>
      <c r="H124" s="1"/>
      <c r="I124" s="1"/>
      <c r="J124" s="1"/>
      <c r="K124" s="1"/>
      <c r="L124" s="1"/>
      <c r="M124" s="1"/>
      <c r="N124" s="1"/>
      <c r="O124" s="1"/>
      <c r="P124" s="1"/>
      <c r="Q124" s="1"/>
      <c r="R124" s="1"/>
      <c r="S124" s="1"/>
      <c r="T124" s="1"/>
      <c r="U124" s="1"/>
    </row>
    <row r="125" spans="1:21" ht="12.75">
      <c r="A125" s="1"/>
      <c r="B125" s="3"/>
      <c r="C125" s="12"/>
      <c r="D125" s="12"/>
      <c r="E125" s="2"/>
      <c r="F125" s="11"/>
      <c r="G125" s="1"/>
      <c r="H125" s="1"/>
      <c r="I125" s="1"/>
      <c r="J125" s="1"/>
      <c r="K125" s="1"/>
      <c r="L125" s="1"/>
      <c r="M125" s="1"/>
      <c r="N125" s="1"/>
      <c r="O125" s="1"/>
      <c r="P125" s="1"/>
      <c r="Q125" s="1"/>
      <c r="R125" s="1"/>
      <c r="S125" s="1"/>
      <c r="T125" s="1"/>
      <c r="U125" s="1"/>
    </row>
    <row r="126" spans="1:21" ht="12.75">
      <c r="A126" s="1"/>
      <c r="B126" s="3"/>
      <c r="C126" s="12"/>
      <c r="D126" s="12"/>
      <c r="E126" s="2"/>
      <c r="F126" s="11"/>
      <c r="G126" s="1"/>
      <c r="H126" s="1"/>
      <c r="I126" s="1"/>
      <c r="J126" s="1"/>
      <c r="K126" s="1"/>
      <c r="L126" s="1"/>
      <c r="M126" s="1"/>
      <c r="N126" s="1"/>
      <c r="O126" s="1"/>
      <c r="P126" s="1"/>
      <c r="Q126" s="1"/>
      <c r="R126" s="1"/>
      <c r="S126" s="1"/>
      <c r="T126" s="1"/>
      <c r="U126" s="1"/>
    </row>
    <row r="127" spans="1:21" ht="12.75">
      <c r="A127" s="1"/>
      <c r="B127" s="3"/>
      <c r="C127" s="12"/>
      <c r="D127" s="12"/>
      <c r="E127" s="2"/>
      <c r="F127" s="11"/>
      <c r="G127" s="1"/>
      <c r="H127" s="1"/>
      <c r="I127" s="1"/>
      <c r="J127" s="1"/>
      <c r="K127" s="1"/>
      <c r="L127" s="1"/>
      <c r="M127" s="1"/>
      <c r="N127" s="1"/>
      <c r="O127" s="1"/>
      <c r="P127" s="1"/>
      <c r="Q127" s="1"/>
      <c r="R127" s="1"/>
      <c r="S127" s="1"/>
      <c r="T127" s="1"/>
      <c r="U127" s="1"/>
    </row>
    <row r="128" spans="1:21" ht="12.75">
      <c r="A128" s="1"/>
      <c r="B128" s="3"/>
      <c r="C128" s="12"/>
      <c r="D128" s="12"/>
      <c r="E128" s="2"/>
      <c r="F128" s="11"/>
      <c r="G128" s="1"/>
      <c r="H128" s="1"/>
      <c r="I128" s="1"/>
      <c r="J128" s="1"/>
      <c r="K128" s="1"/>
      <c r="L128" s="1"/>
      <c r="M128" s="1"/>
      <c r="N128" s="1"/>
      <c r="O128" s="1"/>
      <c r="P128" s="1"/>
      <c r="Q128" s="1"/>
      <c r="R128" s="1"/>
      <c r="S128" s="1"/>
      <c r="T128" s="1"/>
      <c r="U128" s="1"/>
    </row>
    <row r="129" spans="1:21" ht="12.75">
      <c r="A129" s="1"/>
      <c r="B129" s="3"/>
      <c r="C129" s="12"/>
      <c r="D129" s="12"/>
      <c r="E129" s="2"/>
      <c r="F129" s="11"/>
      <c r="G129" s="1"/>
      <c r="H129" s="1"/>
      <c r="I129" s="1"/>
      <c r="J129" s="1"/>
      <c r="K129" s="1"/>
      <c r="L129" s="1"/>
      <c r="M129" s="1"/>
      <c r="N129" s="1"/>
      <c r="O129" s="1"/>
      <c r="P129" s="1"/>
      <c r="Q129" s="1"/>
      <c r="R129" s="1"/>
      <c r="S129" s="1"/>
      <c r="T129" s="1"/>
      <c r="U129" s="1"/>
    </row>
    <row r="130" spans="1:21" ht="12.75">
      <c r="A130" s="1"/>
      <c r="B130" s="3"/>
      <c r="C130" s="12"/>
      <c r="D130" s="12"/>
      <c r="E130" s="2"/>
      <c r="F130" s="11"/>
      <c r="G130" s="1"/>
      <c r="H130" s="1"/>
      <c r="I130" s="1"/>
      <c r="J130" s="1"/>
      <c r="K130" s="1"/>
      <c r="L130" s="1"/>
      <c r="M130" s="1"/>
      <c r="N130" s="1"/>
      <c r="O130" s="1"/>
      <c r="P130" s="1"/>
      <c r="Q130" s="1"/>
      <c r="R130" s="1"/>
      <c r="S130" s="1"/>
      <c r="T130" s="1"/>
      <c r="U130" s="1"/>
    </row>
    <row r="131" spans="1:21" ht="12.75">
      <c r="A131" s="1"/>
      <c r="B131" s="3"/>
      <c r="C131" s="12"/>
      <c r="D131" s="12"/>
      <c r="E131" s="2"/>
      <c r="F131" s="11"/>
      <c r="G131" s="1"/>
      <c r="H131" s="1"/>
      <c r="I131" s="1"/>
      <c r="J131" s="1"/>
      <c r="K131" s="1"/>
      <c r="L131" s="1"/>
      <c r="M131" s="1"/>
      <c r="N131" s="1"/>
      <c r="O131" s="1"/>
      <c r="P131" s="1"/>
      <c r="Q131" s="1"/>
      <c r="R131" s="1"/>
      <c r="S131" s="1"/>
      <c r="T131" s="1"/>
      <c r="U131" s="1"/>
    </row>
    <row r="132" spans="1:21" ht="12.75">
      <c r="A132" s="1"/>
      <c r="B132" s="1"/>
      <c r="C132" s="12"/>
      <c r="D132" s="12"/>
      <c r="E132" s="1"/>
      <c r="F132" s="1"/>
      <c r="G132" s="1"/>
      <c r="H132" s="1"/>
      <c r="I132" s="1"/>
      <c r="J132" s="1"/>
      <c r="K132" s="1"/>
      <c r="L132" s="1"/>
      <c r="M132" s="1"/>
      <c r="N132" s="1"/>
      <c r="O132" s="1"/>
      <c r="P132" s="1"/>
      <c r="Q132" s="1"/>
      <c r="R132" s="1"/>
      <c r="S132" s="1"/>
      <c r="T132" s="1"/>
      <c r="U132" s="1"/>
    </row>
    <row r="133" spans="1:21" ht="12.75">
      <c r="A133" s="1"/>
      <c r="B133" s="1"/>
      <c r="C133" s="12"/>
      <c r="D133" s="12"/>
      <c r="E133" s="1"/>
      <c r="F133" s="1"/>
      <c r="G133" s="1"/>
      <c r="H133" s="1"/>
      <c r="I133" s="1"/>
      <c r="J133" s="1"/>
      <c r="K133" s="1"/>
      <c r="L133" s="1"/>
      <c r="M133" s="1"/>
      <c r="N133" s="1"/>
      <c r="O133" s="1"/>
      <c r="P133" s="1"/>
      <c r="Q133" s="1"/>
      <c r="R133" s="1"/>
      <c r="S133" s="1"/>
      <c r="T133" s="1"/>
      <c r="U133" s="1"/>
    </row>
    <row r="134" spans="1:21" ht="12.75">
      <c r="A134" s="1"/>
      <c r="B134" s="1"/>
      <c r="C134" s="12"/>
      <c r="D134" s="12"/>
      <c r="E134" s="1"/>
      <c r="F134" s="1"/>
      <c r="G134" s="1"/>
      <c r="H134" s="1"/>
      <c r="I134" s="1"/>
      <c r="J134" s="1"/>
      <c r="K134" s="1"/>
      <c r="L134" s="1"/>
      <c r="M134" s="1"/>
      <c r="N134" s="1"/>
      <c r="O134" s="1"/>
      <c r="P134" s="1"/>
      <c r="Q134" s="1"/>
      <c r="R134" s="1"/>
      <c r="S134" s="1"/>
      <c r="T134" s="1"/>
      <c r="U134" s="1"/>
    </row>
    <row r="135" spans="1:21" ht="12.75">
      <c r="A135" s="1"/>
      <c r="B135" s="1"/>
      <c r="C135" s="12"/>
      <c r="D135" s="12"/>
      <c r="E135" s="1"/>
      <c r="F135" s="1"/>
      <c r="G135" s="1"/>
      <c r="H135" s="1"/>
      <c r="I135" s="1"/>
      <c r="J135" s="1"/>
      <c r="K135" s="1"/>
      <c r="L135" s="1"/>
      <c r="M135" s="1"/>
      <c r="N135" s="1"/>
      <c r="O135" s="1"/>
      <c r="P135" s="1"/>
      <c r="Q135" s="1"/>
      <c r="R135" s="1"/>
      <c r="S135" s="1"/>
      <c r="T135" s="1"/>
      <c r="U135" s="1"/>
    </row>
    <row r="136" spans="1:21" ht="12.75">
      <c r="A136" s="1"/>
      <c r="B136" s="1"/>
      <c r="C136" s="12"/>
      <c r="D136" s="12"/>
      <c r="E136" s="1"/>
      <c r="F136" s="1"/>
      <c r="G136" s="1"/>
      <c r="H136" s="1"/>
      <c r="I136" s="1"/>
      <c r="J136" s="1"/>
      <c r="K136" s="1"/>
      <c r="L136" s="1"/>
      <c r="M136" s="1"/>
      <c r="N136" s="1"/>
      <c r="O136" s="1"/>
      <c r="P136" s="1"/>
      <c r="Q136" s="1"/>
      <c r="R136" s="1"/>
      <c r="S136" s="1"/>
      <c r="T136" s="1"/>
      <c r="U136" s="1"/>
    </row>
    <row r="137" spans="1:21" ht="12.75">
      <c r="A137" s="1"/>
      <c r="B137" s="1"/>
      <c r="C137" s="12"/>
      <c r="D137" s="12"/>
      <c r="E137" s="1"/>
      <c r="F137" s="1"/>
      <c r="G137" s="1"/>
      <c r="H137" s="1"/>
      <c r="I137" s="1"/>
      <c r="J137" s="1"/>
      <c r="K137" s="1"/>
      <c r="L137" s="1"/>
      <c r="M137" s="1"/>
      <c r="N137" s="1"/>
      <c r="O137" s="1"/>
      <c r="P137" s="1"/>
      <c r="Q137" s="1"/>
      <c r="R137" s="1"/>
      <c r="S137" s="1"/>
      <c r="T137" s="1"/>
      <c r="U137" s="1"/>
    </row>
    <row r="138" spans="1:21" ht="12.75">
      <c r="A138" s="1"/>
      <c r="B138" s="1"/>
      <c r="C138" s="12"/>
      <c r="D138" s="12"/>
      <c r="E138" s="1"/>
      <c r="F138" s="1"/>
      <c r="G138" s="1"/>
      <c r="H138" s="1"/>
      <c r="I138" s="1"/>
      <c r="J138" s="1"/>
      <c r="K138" s="1"/>
      <c r="L138" s="1"/>
      <c r="M138" s="1"/>
      <c r="N138" s="1"/>
      <c r="O138" s="1"/>
      <c r="P138" s="1"/>
      <c r="Q138" s="1"/>
      <c r="R138" s="1"/>
      <c r="S138" s="1"/>
      <c r="T138" s="1"/>
      <c r="U138" s="1"/>
    </row>
    <row r="139" spans="1:21" ht="12.75">
      <c r="A139" s="1"/>
      <c r="B139" s="1"/>
      <c r="C139" s="12"/>
      <c r="D139" s="12"/>
      <c r="E139" s="1"/>
      <c r="F139" s="1"/>
      <c r="G139" s="1"/>
      <c r="H139" s="1"/>
      <c r="I139" s="1"/>
      <c r="J139" s="1"/>
      <c r="K139" s="1"/>
      <c r="L139" s="1"/>
      <c r="M139" s="1"/>
      <c r="N139" s="1"/>
      <c r="O139" s="1"/>
      <c r="P139" s="1"/>
      <c r="Q139" s="1"/>
      <c r="R139" s="1"/>
      <c r="S139" s="1"/>
      <c r="T139" s="1"/>
      <c r="U139" s="1"/>
    </row>
    <row r="140" spans="1:21" ht="12.75">
      <c r="A140" s="1"/>
      <c r="B140" s="1"/>
      <c r="C140" s="12"/>
      <c r="D140" s="12"/>
      <c r="E140" s="1"/>
      <c r="F140" s="1"/>
      <c r="G140" s="1"/>
      <c r="H140" s="1"/>
      <c r="I140" s="1"/>
      <c r="J140" s="1"/>
      <c r="K140" s="1"/>
      <c r="L140" s="1"/>
      <c r="M140" s="1"/>
      <c r="N140" s="1"/>
      <c r="O140" s="1"/>
      <c r="P140" s="1"/>
      <c r="Q140" s="1"/>
      <c r="R140" s="1"/>
      <c r="S140" s="1"/>
      <c r="T140" s="1"/>
      <c r="U140" s="1"/>
    </row>
    <row r="141" spans="1:21" ht="12.75">
      <c r="A141" s="1"/>
      <c r="B141" s="1"/>
      <c r="C141" s="12"/>
      <c r="D141" s="12"/>
      <c r="E141" s="1"/>
      <c r="F141" s="1"/>
      <c r="G141" s="1"/>
      <c r="H141" s="1"/>
      <c r="I141" s="1"/>
      <c r="J141" s="1"/>
      <c r="K141" s="1"/>
      <c r="L141" s="1"/>
      <c r="M141" s="1"/>
      <c r="N141" s="1"/>
      <c r="O141" s="1"/>
      <c r="P141" s="1"/>
      <c r="Q141" s="1"/>
      <c r="R141" s="1"/>
      <c r="S141" s="1"/>
      <c r="T141" s="1"/>
      <c r="U141" s="1"/>
    </row>
    <row r="142" spans="1:21" ht="12.75">
      <c r="A142" s="1"/>
      <c r="B142" s="1"/>
      <c r="C142" s="12"/>
      <c r="D142" s="12"/>
      <c r="E142" s="1"/>
      <c r="F142" s="1"/>
      <c r="G142" s="1"/>
      <c r="H142" s="1"/>
      <c r="I142" s="1"/>
      <c r="J142" s="1"/>
      <c r="K142" s="1"/>
      <c r="L142" s="1"/>
      <c r="M142" s="1"/>
      <c r="N142" s="1"/>
      <c r="O142" s="1"/>
      <c r="P142" s="1"/>
      <c r="Q142" s="1"/>
      <c r="R142" s="1"/>
      <c r="S142" s="1"/>
      <c r="T142" s="1"/>
      <c r="U142" s="1"/>
    </row>
    <row r="143" spans="1:21" ht="12.75">
      <c r="A143" s="1"/>
      <c r="B143" s="1"/>
      <c r="C143" s="12"/>
      <c r="D143" s="12"/>
      <c r="E143" s="1"/>
      <c r="F143" s="1"/>
      <c r="G143" s="1"/>
      <c r="H143" s="1"/>
      <c r="I143" s="1"/>
      <c r="J143" s="1"/>
      <c r="K143" s="1"/>
      <c r="L143" s="1"/>
      <c r="M143" s="1"/>
      <c r="N143" s="1"/>
      <c r="O143" s="1"/>
      <c r="P143" s="1"/>
      <c r="Q143" s="1"/>
      <c r="R143" s="1"/>
      <c r="S143" s="1"/>
      <c r="T143" s="1"/>
      <c r="U143" s="1"/>
    </row>
    <row r="144" spans="1:21" ht="12.75">
      <c r="A144" s="1"/>
      <c r="B144" s="1"/>
      <c r="C144" s="12"/>
      <c r="D144" s="12"/>
      <c r="E144" s="1"/>
      <c r="F144" s="1"/>
      <c r="G144" s="1"/>
      <c r="H144" s="1"/>
      <c r="I144" s="1"/>
      <c r="J144" s="1"/>
      <c r="K144" s="1"/>
      <c r="L144" s="1"/>
      <c r="M144" s="1"/>
      <c r="N144" s="1"/>
      <c r="O144" s="1"/>
      <c r="P144" s="1"/>
      <c r="Q144" s="1"/>
      <c r="R144" s="1"/>
      <c r="S144" s="1"/>
      <c r="T144" s="1"/>
      <c r="U144" s="1"/>
    </row>
    <row r="145" spans="1:21" ht="12.75">
      <c r="A145" s="1"/>
      <c r="B145" s="1"/>
      <c r="C145" s="12"/>
      <c r="D145" s="12"/>
      <c r="E145" s="1"/>
      <c r="F145" s="1"/>
      <c r="G145" s="1"/>
      <c r="H145" s="1"/>
      <c r="I145" s="1"/>
      <c r="J145" s="1"/>
      <c r="K145" s="1"/>
      <c r="L145" s="1"/>
      <c r="M145" s="1"/>
      <c r="N145" s="1"/>
      <c r="O145" s="1"/>
      <c r="P145" s="1"/>
      <c r="Q145" s="1"/>
      <c r="R145" s="1"/>
      <c r="S145" s="1"/>
      <c r="T145" s="1"/>
      <c r="U145" s="1"/>
    </row>
    <row r="146" spans="1:21" ht="12.75">
      <c r="A146" s="1"/>
      <c r="B146" s="1"/>
      <c r="C146" s="12"/>
      <c r="D146" s="12"/>
      <c r="E146" s="1"/>
      <c r="F146" s="1"/>
      <c r="G146" s="1"/>
      <c r="H146" s="1"/>
      <c r="I146" s="1"/>
      <c r="J146" s="1"/>
      <c r="K146" s="1"/>
      <c r="L146" s="1"/>
      <c r="M146" s="1"/>
      <c r="N146" s="1"/>
      <c r="O146" s="1"/>
      <c r="P146" s="1"/>
      <c r="Q146" s="1"/>
      <c r="R146" s="1"/>
      <c r="S146" s="1"/>
      <c r="T146" s="1"/>
      <c r="U146" s="1"/>
    </row>
    <row r="147" spans="1:21" ht="12.75">
      <c r="A147" s="1"/>
      <c r="B147" s="1"/>
      <c r="C147" s="12"/>
      <c r="D147" s="12"/>
      <c r="E147" s="1"/>
      <c r="F147" s="1"/>
      <c r="G147" s="1"/>
      <c r="H147" s="1"/>
      <c r="I147" s="1"/>
      <c r="J147" s="1"/>
      <c r="K147" s="1"/>
      <c r="L147" s="1"/>
      <c r="M147" s="1"/>
      <c r="N147" s="1"/>
      <c r="O147" s="1"/>
      <c r="P147" s="1"/>
      <c r="Q147" s="1"/>
      <c r="R147" s="1"/>
      <c r="S147" s="1"/>
      <c r="T147" s="1"/>
      <c r="U147" s="1"/>
    </row>
    <row r="148" spans="1:21" ht="12.75">
      <c r="A148" s="1"/>
      <c r="B148" s="1"/>
      <c r="C148" s="12"/>
      <c r="D148" s="12"/>
      <c r="E148" s="1"/>
      <c r="F148" s="1"/>
      <c r="G148" s="1"/>
      <c r="H148" s="1"/>
      <c r="I148" s="1"/>
      <c r="J148" s="1"/>
      <c r="K148" s="1"/>
      <c r="L148" s="1"/>
      <c r="M148" s="1"/>
      <c r="N148" s="1"/>
      <c r="O148" s="1"/>
      <c r="P148" s="1"/>
      <c r="Q148" s="1"/>
      <c r="R148" s="1"/>
      <c r="S148" s="1"/>
      <c r="T148" s="1"/>
      <c r="U148" s="1"/>
    </row>
    <row r="149" spans="1:21" ht="12.75">
      <c r="A149" s="1"/>
      <c r="B149" s="1"/>
      <c r="C149" s="12"/>
      <c r="D149" s="12"/>
      <c r="E149" s="1"/>
      <c r="F149" s="1"/>
      <c r="G149" s="1"/>
      <c r="H149" s="1"/>
      <c r="I149" s="1"/>
      <c r="J149" s="1"/>
      <c r="K149" s="1"/>
      <c r="L149" s="1"/>
      <c r="M149" s="1"/>
      <c r="N149" s="1"/>
      <c r="O149" s="1"/>
      <c r="P149" s="1"/>
      <c r="Q149" s="1"/>
      <c r="R149" s="1"/>
      <c r="S149" s="1"/>
      <c r="T149" s="1"/>
      <c r="U149" s="1"/>
    </row>
    <row r="150" spans="1:21" ht="12.75">
      <c r="A150" s="1"/>
      <c r="B150" s="1"/>
      <c r="C150" s="12"/>
      <c r="D150" s="12"/>
      <c r="E150" s="1"/>
      <c r="F150" s="1"/>
      <c r="G150" s="1"/>
      <c r="H150" s="1"/>
      <c r="I150" s="1"/>
      <c r="J150" s="1"/>
      <c r="K150" s="1"/>
      <c r="L150" s="1"/>
      <c r="M150" s="1"/>
      <c r="N150" s="1"/>
      <c r="O150" s="1"/>
      <c r="P150" s="1"/>
      <c r="Q150" s="1"/>
      <c r="R150" s="1"/>
      <c r="S150" s="1"/>
      <c r="T150" s="1"/>
      <c r="U150" s="1"/>
    </row>
    <row r="151" spans="1:21" ht="12.75">
      <c r="A151" s="1"/>
      <c r="B151" s="1"/>
      <c r="C151" s="12"/>
      <c r="D151" s="12"/>
      <c r="E151" s="1"/>
      <c r="F151" s="1"/>
      <c r="G151" s="1"/>
      <c r="H151" s="1"/>
      <c r="I151" s="1"/>
      <c r="J151" s="1"/>
      <c r="K151" s="1"/>
      <c r="L151" s="1"/>
      <c r="M151" s="1"/>
      <c r="N151" s="1"/>
      <c r="O151" s="1"/>
      <c r="P151" s="1"/>
      <c r="Q151" s="1"/>
      <c r="R151" s="1"/>
      <c r="S151" s="1"/>
      <c r="T151" s="1"/>
      <c r="U151" s="1"/>
    </row>
    <row r="152" spans="1:21" ht="12.75">
      <c r="A152" s="1"/>
      <c r="B152" s="1"/>
      <c r="C152" s="12"/>
      <c r="D152" s="12"/>
      <c r="E152" s="1"/>
      <c r="F152" s="1"/>
      <c r="G152" s="1"/>
      <c r="H152" s="1"/>
      <c r="I152" s="1"/>
      <c r="J152" s="1"/>
      <c r="K152" s="1"/>
      <c r="L152" s="1"/>
      <c r="M152" s="1"/>
      <c r="N152" s="1"/>
      <c r="O152" s="1"/>
      <c r="P152" s="1"/>
      <c r="Q152" s="1"/>
      <c r="R152" s="1"/>
      <c r="S152" s="1"/>
      <c r="T152" s="1"/>
      <c r="U152" s="1"/>
    </row>
    <row r="153" spans="1:21" ht="12.75">
      <c r="A153" s="1"/>
      <c r="B153" s="1"/>
      <c r="C153" s="12"/>
      <c r="D153" s="12"/>
      <c r="E153" s="1"/>
      <c r="F153" s="1"/>
      <c r="G153" s="1"/>
      <c r="H153" s="1"/>
      <c r="I153" s="1"/>
      <c r="J153" s="1"/>
      <c r="K153" s="1"/>
      <c r="L153" s="1"/>
      <c r="M153" s="1"/>
      <c r="N153" s="1"/>
      <c r="O153" s="1"/>
      <c r="P153" s="1"/>
      <c r="Q153" s="1"/>
      <c r="R153" s="1"/>
      <c r="S153" s="1"/>
      <c r="T153" s="1"/>
      <c r="U153" s="1"/>
    </row>
    <row r="154" spans="1:21" ht="12.75">
      <c r="A154" s="1"/>
      <c r="B154" s="1"/>
      <c r="C154" s="12"/>
      <c r="D154" s="12"/>
      <c r="E154" s="1"/>
      <c r="F154" s="1"/>
      <c r="G154" s="1"/>
      <c r="H154" s="1"/>
      <c r="I154" s="1"/>
      <c r="J154" s="1"/>
      <c r="K154" s="1"/>
      <c r="L154" s="1"/>
      <c r="M154" s="1"/>
      <c r="N154" s="1"/>
      <c r="O154" s="1"/>
      <c r="P154" s="1"/>
      <c r="Q154" s="1"/>
      <c r="R154" s="1"/>
      <c r="S154" s="1"/>
      <c r="T154" s="1"/>
      <c r="U154" s="1"/>
    </row>
    <row r="155" spans="1:21" ht="12.75">
      <c r="A155" s="1"/>
      <c r="B155" s="1"/>
      <c r="C155" s="12"/>
      <c r="D155" s="12"/>
      <c r="E155" s="1"/>
      <c r="F155" s="1"/>
      <c r="G155" s="1"/>
      <c r="H155" s="1"/>
      <c r="I155" s="1"/>
      <c r="J155" s="1"/>
      <c r="K155" s="1"/>
      <c r="L155" s="1"/>
      <c r="M155" s="1"/>
      <c r="N155" s="1"/>
      <c r="O155" s="1"/>
      <c r="P155" s="1"/>
      <c r="Q155" s="1"/>
      <c r="R155" s="1"/>
      <c r="S155" s="1"/>
      <c r="T155" s="1"/>
      <c r="U155" s="1"/>
    </row>
    <row r="156" spans="1:21" ht="12.75">
      <c r="A156" s="1"/>
      <c r="B156" s="1"/>
      <c r="C156" s="12"/>
      <c r="D156" s="12"/>
      <c r="E156" s="1"/>
      <c r="F156" s="1"/>
      <c r="G156" s="1"/>
      <c r="H156" s="1"/>
      <c r="I156" s="1"/>
      <c r="J156" s="1"/>
      <c r="K156" s="1"/>
      <c r="L156" s="1"/>
      <c r="M156" s="1"/>
      <c r="N156" s="1"/>
      <c r="O156" s="1"/>
      <c r="P156" s="1"/>
      <c r="Q156" s="1"/>
      <c r="R156" s="1"/>
      <c r="S156" s="1"/>
      <c r="T156" s="1"/>
      <c r="U156" s="1"/>
    </row>
    <row r="157" spans="1:21" ht="12.75">
      <c r="A157" s="1"/>
      <c r="B157" s="1"/>
      <c r="C157" s="12"/>
      <c r="D157" s="12"/>
      <c r="E157" s="1"/>
      <c r="F157" s="1"/>
      <c r="G157" s="1"/>
      <c r="H157" s="1"/>
      <c r="I157" s="1"/>
      <c r="J157" s="1"/>
      <c r="K157" s="1"/>
      <c r="L157" s="1"/>
      <c r="M157" s="1"/>
      <c r="N157" s="1"/>
      <c r="O157" s="1"/>
      <c r="P157" s="1"/>
      <c r="Q157" s="1"/>
      <c r="R157" s="1"/>
      <c r="S157" s="1"/>
      <c r="T157" s="1"/>
      <c r="U157" s="1"/>
    </row>
    <row r="158" spans="1:21" ht="12.75">
      <c r="A158" s="1"/>
      <c r="B158" s="1"/>
      <c r="C158" s="12"/>
      <c r="D158" s="12"/>
      <c r="E158" s="1"/>
      <c r="F158" s="1"/>
      <c r="G158" s="1"/>
      <c r="H158" s="1"/>
      <c r="I158" s="1"/>
      <c r="J158" s="1"/>
      <c r="K158" s="1"/>
      <c r="L158" s="1"/>
      <c r="M158" s="1"/>
      <c r="N158" s="1"/>
      <c r="O158" s="1"/>
      <c r="P158" s="1"/>
      <c r="Q158" s="1"/>
      <c r="R158" s="1"/>
      <c r="S158" s="1"/>
      <c r="T158" s="1"/>
      <c r="U158" s="1"/>
    </row>
    <row r="159" spans="1:21" ht="12.75">
      <c r="A159" s="1"/>
      <c r="B159" s="1"/>
      <c r="C159" s="12"/>
      <c r="D159" s="12"/>
      <c r="E159" s="1"/>
      <c r="F159" s="1"/>
      <c r="G159" s="1"/>
      <c r="H159" s="1"/>
      <c r="I159" s="1"/>
      <c r="J159" s="1"/>
      <c r="K159" s="1"/>
      <c r="L159" s="1"/>
      <c r="M159" s="1"/>
      <c r="N159" s="1"/>
      <c r="O159" s="1"/>
      <c r="P159" s="1"/>
      <c r="Q159" s="1"/>
      <c r="R159" s="1"/>
      <c r="S159" s="1"/>
      <c r="T159" s="1"/>
      <c r="U159" s="1"/>
    </row>
    <row r="160" spans="1:21" ht="12.75">
      <c r="A160" s="1"/>
      <c r="B160" s="1"/>
      <c r="C160" s="12"/>
      <c r="D160" s="12"/>
      <c r="E160" s="1"/>
      <c r="F160" s="1"/>
      <c r="G160" s="1"/>
      <c r="H160" s="1"/>
      <c r="I160" s="1"/>
      <c r="J160" s="1"/>
      <c r="K160" s="1"/>
      <c r="L160" s="1"/>
      <c r="M160" s="1"/>
      <c r="N160" s="1"/>
      <c r="O160" s="1"/>
      <c r="P160" s="1"/>
      <c r="Q160" s="1"/>
      <c r="R160" s="1"/>
      <c r="S160" s="1"/>
      <c r="T160" s="1"/>
      <c r="U160" s="1"/>
    </row>
    <row r="161" spans="1:21" ht="12.75">
      <c r="A161" s="1"/>
      <c r="B161" s="1"/>
      <c r="C161" s="12"/>
      <c r="D161" s="12"/>
      <c r="E161" s="1"/>
      <c r="F161" s="1"/>
      <c r="G161" s="1"/>
      <c r="H161" s="1"/>
      <c r="I161" s="1"/>
      <c r="J161" s="1"/>
      <c r="K161" s="1"/>
      <c r="L161" s="1"/>
      <c r="M161" s="1"/>
      <c r="N161" s="1"/>
      <c r="O161" s="1"/>
      <c r="P161" s="1"/>
      <c r="Q161" s="1"/>
      <c r="R161" s="1"/>
      <c r="S161" s="1"/>
      <c r="T161" s="1"/>
      <c r="U161" s="1"/>
    </row>
    <row r="162" spans="1:21" ht="12.75">
      <c r="A162" s="1"/>
      <c r="B162" s="1"/>
      <c r="C162" s="12"/>
      <c r="D162" s="12"/>
      <c r="E162" s="1"/>
      <c r="F162" s="1"/>
      <c r="G162" s="1"/>
      <c r="H162" s="1"/>
      <c r="I162" s="1"/>
      <c r="J162" s="1"/>
      <c r="K162" s="1"/>
      <c r="L162" s="1"/>
      <c r="M162" s="1"/>
      <c r="N162" s="1"/>
      <c r="O162" s="1"/>
      <c r="P162" s="1"/>
      <c r="Q162" s="1"/>
      <c r="R162" s="1"/>
      <c r="S162" s="1"/>
      <c r="T162" s="1"/>
      <c r="U162" s="1"/>
    </row>
    <row r="163" spans="1:21" ht="12.75">
      <c r="A163" s="1"/>
      <c r="B163" s="1"/>
      <c r="C163" s="12"/>
      <c r="D163" s="12"/>
      <c r="E163" s="1"/>
      <c r="F163" s="1"/>
      <c r="G163" s="1"/>
      <c r="H163" s="1"/>
      <c r="I163" s="1"/>
      <c r="J163" s="1"/>
      <c r="K163" s="1"/>
      <c r="L163" s="1"/>
      <c r="M163" s="1"/>
      <c r="N163" s="1"/>
      <c r="O163" s="1"/>
      <c r="P163" s="1"/>
      <c r="Q163" s="1"/>
      <c r="R163" s="1"/>
      <c r="S163" s="1"/>
      <c r="T163" s="1"/>
      <c r="U163" s="1"/>
    </row>
    <row r="164" spans="1:21" ht="12.75">
      <c r="A164" s="1"/>
      <c r="B164" s="1"/>
      <c r="C164" s="12"/>
      <c r="D164" s="12"/>
      <c r="E164" s="1"/>
      <c r="F164" s="1"/>
      <c r="G164" s="1"/>
      <c r="H164" s="1"/>
      <c r="I164" s="1"/>
      <c r="J164" s="1"/>
      <c r="K164" s="1"/>
      <c r="L164" s="1"/>
      <c r="M164" s="1"/>
      <c r="N164" s="1"/>
      <c r="O164" s="1"/>
      <c r="P164" s="1"/>
      <c r="Q164" s="1"/>
      <c r="R164" s="1"/>
      <c r="S164" s="1"/>
      <c r="T164" s="1"/>
      <c r="U164" s="1"/>
    </row>
    <row r="165" spans="1:21" ht="12.75">
      <c r="A165" s="1"/>
      <c r="B165" s="1"/>
      <c r="C165" s="12"/>
      <c r="D165" s="12"/>
      <c r="E165" s="1"/>
      <c r="F165" s="1"/>
      <c r="G165" s="1"/>
      <c r="H165" s="1"/>
      <c r="I165" s="1"/>
      <c r="J165" s="1"/>
      <c r="K165" s="1"/>
      <c r="L165" s="1"/>
      <c r="M165" s="1"/>
      <c r="N165" s="1"/>
      <c r="O165" s="1"/>
      <c r="P165" s="1"/>
      <c r="Q165" s="1"/>
      <c r="R165" s="1"/>
      <c r="S165" s="1"/>
      <c r="T165" s="1"/>
      <c r="U165" s="1"/>
    </row>
    <row r="166" spans="1:21" ht="12.75">
      <c r="A166" s="1"/>
      <c r="B166" s="1"/>
      <c r="C166" s="12"/>
      <c r="D166" s="12"/>
      <c r="E166" s="1"/>
      <c r="F166" s="1"/>
      <c r="G166" s="1"/>
      <c r="H166" s="1"/>
      <c r="I166" s="1"/>
      <c r="J166" s="1"/>
      <c r="K166" s="1"/>
      <c r="L166" s="1"/>
      <c r="M166" s="1"/>
      <c r="N166" s="1"/>
      <c r="O166" s="1"/>
      <c r="P166" s="1"/>
      <c r="Q166" s="1"/>
      <c r="R166" s="1"/>
      <c r="S166" s="1"/>
      <c r="T166" s="1"/>
      <c r="U166" s="1"/>
    </row>
    <row r="167" spans="1:21" ht="12.75">
      <c r="A167" s="1"/>
      <c r="B167" s="1"/>
      <c r="C167" s="12"/>
      <c r="D167" s="12"/>
      <c r="E167" s="1"/>
      <c r="F167" s="1"/>
      <c r="G167" s="1"/>
      <c r="H167" s="1"/>
      <c r="I167" s="1"/>
      <c r="J167" s="1"/>
      <c r="K167" s="1"/>
      <c r="L167" s="1"/>
      <c r="M167" s="1"/>
      <c r="N167" s="1"/>
      <c r="O167" s="1"/>
      <c r="P167" s="1"/>
      <c r="Q167" s="1"/>
      <c r="R167" s="1"/>
      <c r="S167" s="1"/>
      <c r="T167" s="1"/>
      <c r="U167" s="1"/>
    </row>
    <row r="168" spans="1:21" ht="12.75">
      <c r="A168" s="1"/>
      <c r="B168" s="1"/>
      <c r="C168" s="10"/>
      <c r="D168" s="10"/>
      <c r="E168" s="1"/>
      <c r="F168" s="1"/>
      <c r="G168" s="1"/>
      <c r="H168" s="1"/>
      <c r="I168" s="1"/>
      <c r="J168" s="1"/>
      <c r="K168" s="1"/>
      <c r="L168" s="1"/>
      <c r="M168" s="1"/>
      <c r="N168" s="1"/>
      <c r="O168" s="1"/>
      <c r="P168" s="1"/>
      <c r="Q168" s="1"/>
      <c r="R168" s="1"/>
      <c r="S168" s="1"/>
      <c r="T168" s="1"/>
      <c r="U168" s="1"/>
    </row>
    <row r="169" spans="1:21" ht="12.75">
      <c r="A169" s="1"/>
      <c r="B169" s="1"/>
      <c r="C169" s="10"/>
      <c r="D169" s="10"/>
      <c r="E169" s="1"/>
      <c r="F169" s="1"/>
      <c r="G169" s="1"/>
      <c r="H169" s="1"/>
      <c r="I169" s="1"/>
      <c r="J169" s="1"/>
      <c r="K169" s="1"/>
      <c r="L169" s="1"/>
      <c r="M169" s="1"/>
      <c r="N169" s="1"/>
      <c r="O169" s="1"/>
      <c r="P169" s="1"/>
      <c r="Q169" s="1"/>
      <c r="R169" s="1"/>
      <c r="S169" s="1"/>
      <c r="T169" s="1"/>
      <c r="U169" s="1"/>
    </row>
    <row r="170" spans="1:21" ht="12.75">
      <c r="A170" s="1"/>
      <c r="B170" s="1"/>
      <c r="C170" s="10"/>
      <c r="D170" s="10"/>
      <c r="E170" s="1"/>
      <c r="F170" s="1"/>
      <c r="G170" s="1"/>
      <c r="H170" s="1"/>
      <c r="I170" s="1"/>
      <c r="J170" s="1"/>
      <c r="K170" s="1"/>
      <c r="L170" s="1"/>
      <c r="M170" s="1"/>
      <c r="N170" s="1"/>
      <c r="O170" s="1"/>
      <c r="P170" s="1"/>
      <c r="Q170" s="1"/>
      <c r="R170" s="1"/>
      <c r="S170" s="1"/>
      <c r="T170" s="1"/>
      <c r="U170" s="1"/>
    </row>
    <row r="171" spans="1:21" ht="12.75">
      <c r="A171" s="1"/>
      <c r="B171" s="1"/>
      <c r="C171" s="10"/>
      <c r="D171" s="10"/>
      <c r="E171" s="1"/>
      <c r="F171" s="1"/>
      <c r="G171" s="1"/>
      <c r="H171" s="1"/>
      <c r="I171" s="1"/>
      <c r="J171" s="1"/>
      <c r="K171" s="1"/>
      <c r="L171" s="1"/>
      <c r="M171" s="1"/>
      <c r="N171" s="1"/>
      <c r="O171" s="1"/>
      <c r="P171" s="1"/>
      <c r="Q171" s="1"/>
      <c r="R171" s="1"/>
      <c r="S171" s="1"/>
      <c r="T171" s="1"/>
      <c r="U171" s="1"/>
    </row>
    <row r="172" spans="1:21" ht="12.75">
      <c r="A172" s="1"/>
      <c r="B172" s="1"/>
      <c r="C172" s="10"/>
      <c r="D172" s="10"/>
      <c r="E172" s="1"/>
      <c r="F172" s="1"/>
      <c r="G172" s="1"/>
      <c r="H172" s="1"/>
      <c r="I172" s="1"/>
      <c r="J172" s="1"/>
      <c r="K172" s="1"/>
      <c r="L172" s="1"/>
      <c r="M172" s="1"/>
      <c r="N172" s="1"/>
      <c r="O172" s="1"/>
      <c r="P172" s="1"/>
      <c r="Q172" s="1"/>
      <c r="R172" s="1"/>
      <c r="S172" s="1"/>
      <c r="T172" s="1"/>
      <c r="U172" s="1"/>
    </row>
    <row r="173" spans="1:21" ht="12.75">
      <c r="A173" s="1"/>
      <c r="B173" s="1"/>
      <c r="C173" s="10"/>
      <c r="D173" s="10"/>
      <c r="E173" s="1"/>
      <c r="F173" s="1"/>
      <c r="G173" s="1"/>
      <c r="H173" s="1"/>
      <c r="I173" s="1"/>
      <c r="J173" s="1"/>
      <c r="K173" s="1"/>
      <c r="L173" s="1"/>
      <c r="M173" s="1"/>
      <c r="N173" s="1"/>
      <c r="O173" s="1"/>
      <c r="P173" s="1"/>
      <c r="Q173" s="1"/>
      <c r="R173" s="1"/>
      <c r="S173" s="1"/>
      <c r="T173" s="1"/>
      <c r="U173" s="1"/>
    </row>
    <row r="174" spans="1:21" ht="12.75">
      <c r="A174" s="1"/>
      <c r="B174" s="1"/>
      <c r="C174" s="10"/>
      <c r="D174" s="10"/>
      <c r="E174" s="1"/>
      <c r="F174" s="1"/>
      <c r="G174" s="1"/>
      <c r="H174" s="1"/>
      <c r="I174" s="1"/>
      <c r="J174" s="1"/>
      <c r="K174" s="1"/>
      <c r="L174" s="1"/>
      <c r="M174" s="1"/>
      <c r="N174" s="1"/>
      <c r="O174" s="1"/>
      <c r="P174" s="1"/>
      <c r="Q174" s="1"/>
      <c r="R174" s="1"/>
      <c r="S174" s="1"/>
      <c r="T174" s="1"/>
      <c r="U174" s="1"/>
    </row>
    <row r="175" spans="1:21" ht="12.75">
      <c r="A175" s="1"/>
      <c r="B175" s="1"/>
      <c r="C175" s="10"/>
      <c r="D175" s="10"/>
      <c r="E175" s="1"/>
      <c r="F175" s="1"/>
      <c r="G175" s="1"/>
      <c r="H175" s="1"/>
      <c r="I175" s="1"/>
      <c r="J175" s="1"/>
      <c r="K175" s="1"/>
      <c r="L175" s="1"/>
      <c r="M175" s="1"/>
      <c r="N175" s="1"/>
      <c r="O175" s="1"/>
      <c r="P175" s="1"/>
      <c r="Q175" s="1"/>
      <c r="R175" s="1"/>
      <c r="S175" s="1"/>
      <c r="T175" s="1"/>
      <c r="U175" s="1"/>
    </row>
    <row r="176" spans="1:21" ht="12.75">
      <c r="A176" s="1"/>
      <c r="B176" s="1"/>
      <c r="C176" s="10"/>
      <c r="D176" s="10"/>
      <c r="E176" s="1"/>
      <c r="F176" s="1"/>
      <c r="G176" s="1"/>
      <c r="H176" s="1"/>
      <c r="I176" s="1"/>
      <c r="J176" s="1"/>
      <c r="K176" s="1"/>
      <c r="L176" s="1"/>
      <c r="M176" s="1"/>
      <c r="N176" s="1"/>
      <c r="O176" s="1"/>
      <c r="P176" s="1"/>
      <c r="Q176" s="1"/>
      <c r="R176" s="1"/>
      <c r="S176" s="1"/>
      <c r="T176" s="1"/>
      <c r="U176" s="1"/>
    </row>
    <row r="177" spans="1:21" ht="12.75">
      <c r="A177" s="1"/>
      <c r="B177" s="1"/>
      <c r="C177" s="10"/>
      <c r="D177" s="10"/>
      <c r="E177" s="1"/>
      <c r="F177" s="1"/>
      <c r="G177" s="1"/>
      <c r="H177" s="1"/>
      <c r="I177" s="1"/>
      <c r="J177" s="1"/>
      <c r="K177" s="1"/>
      <c r="L177" s="1"/>
      <c r="M177" s="1"/>
      <c r="N177" s="1"/>
      <c r="O177" s="1"/>
      <c r="P177" s="1"/>
      <c r="Q177" s="1"/>
      <c r="R177" s="1"/>
      <c r="S177" s="1"/>
      <c r="T177" s="1"/>
      <c r="U177" s="1"/>
    </row>
    <row r="178" spans="1:21" ht="12.75">
      <c r="A178" s="1"/>
      <c r="B178" s="1"/>
      <c r="C178" s="10"/>
      <c r="D178" s="10"/>
      <c r="E178" s="1"/>
      <c r="F178" s="1"/>
      <c r="G178" s="1"/>
      <c r="H178" s="1"/>
      <c r="I178" s="1"/>
      <c r="J178" s="1"/>
      <c r="K178" s="1"/>
      <c r="L178" s="1"/>
      <c r="M178" s="1"/>
      <c r="N178" s="1"/>
      <c r="O178" s="1"/>
      <c r="P178" s="1"/>
      <c r="Q178" s="1"/>
      <c r="R178" s="1"/>
      <c r="S178" s="1"/>
      <c r="T178" s="1"/>
      <c r="U178" s="1"/>
    </row>
    <row r="179" spans="1:21" ht="12.75">
      <c r="A179" s="1"/>
      <c r="B179" s="1"/>
      <c r="C179" s="10"/>
      <c r="D179" s="10"/>
      <c r="E179" s="1"/>
      <c r="F179" s="1"/>
      <c r="G179" s="1"/>
      <c r="H179" s="1"/>
      <c r="I179" s="1"/>
      <c r="J179" s="1"/>
      <c r="K179" s="1"/>
      <c r="L179" s="1"/>
      <c r="M179" s="1"/>
      <c r="N179" s="1"/>
      <c r="O179" s="1"/>
      <c r="P179" s="1"/>
      <c r="Q179" s="1"/>
      <c r="R179" s="1"/>
      <c r="S179" s="1"/>
      <c r="T179" s="1"/>
      <c r="U179" s="1"/>
    </row>
    <row r="180" spans="1:21" ht="12.75">
      <c r="A180" s="1"/>
      <c r="B180" s="1"/>
      <c r="C180" s="10"/>
      <c r="D180" s="10"/>
      <c r="E180" s="1"/>
      <c r="F180" s="1"/>
      <c r="G180" s="1"/>
      <c r="H180" s="1"/>
      <c r="I180" s="1"/>
      <c r="J180" s="1"/>
      <c r="K180" s="1"/>
      <c r="L180" s="1"/>
      <c r="M180" s="1"/>
      <c r="N180" s="1"/>
      <c r="O180" s="1"/>
      <c r="P180" s="1"/>
      <c r="Q180" s="1"/>
      <c r="R180" s="1"/>
      <c r="S180" s="1"/>
      <c r="T180" s="1"/>
      <c r="U180" s="1"/>
    </row>
    <row r="181" spans="1:21" ht="12.75">
      <c r="A181" s="1"/>
      <c r="B181" s="1"/>
      <c r="C181" s="10"/>
      <c r="D181" s="10"/>
      <c r="E181" s="1"/>
      <c r="F181" s="1"/>
      <c r="G181" s="1"/>
      <c r="H181" s="1"/>
      <c r="I181" s="1"/>
      <c r="J181" s="1"/>
      <c r="K181" s="1"/>
      <c r="L181" s="1"/>
      <c r="M181" s="1"/>
      <c r="N181" s="1"/>
      <c r="O181" s="1"/>
      <c r="P181" s="1"/>
      <c r="Q181" s="1"/>
      <c r="R181" s="1"/>
      <c r="S181" s="1"/>
      <c r="T181" s="1"/>
      <c r="U181" s="1"/>
    </row>
    <row r="182" spans="1:21" ht="12.75">
      <c r="A182" s="1"/>
      <c r="B182" s="1"/>
      <c r="C182" s="10"/>
      <c r="D182" s="10"/>
      <c r="E182" s="1"/>
      <c r="F182" s="1"/>
      <c r="G182" s="1"/>
      <c r="H182" s="1"/>
      <c r="I182" s="1"/>
      <c r="J182" s="1"/>
      <c r="K182" s="1"/>
      <c r="L182" s="1"/>
      <c r="M182" s="1"/>
      <c r="N182" s="1"/>
      <c r="O182" s="1"/>
      <c r="P182" s="1"/>
      <c r="Q182" s="1"/>
      <c r="R182" s="1"/>
      <c r="S182" s="1"/>
      <c r="T182" s="1"/>
      <c r="U182" s="1"/>
    </row>
    <row r="183" spans="1:21" ht="12.75">
      <c r="A183" s="1"/>
      <c r="B183" s="1"/>
      <c r="C183" s="10"/>
      <c r="D183" s="10"/>
      <c r="E183" s="1"/>
      <c r="F183" s="1"/>
      <c r="G183" s="1"/>
      <c r="H183" s="1"/>
      <c r="I183" s="1"/>
      <c r="J183" s="1"/>
      <c r="K183" s="1"/>
      <c r="L183" s="1"/>
      <c r="M183" s="1"/>
      <c r="N183" s="1"/>
      <c r="O183" s="1"/>
      <c r="P183" s="1"/>
      <c r="Q183" s="1"/>
      <c r="R183" s="1"/>
      <c r="S183" s="1"/>
      <c r="T183" s="1"/>
      <c r="U183" s="1"/>
    </row>
    <row r="184" spans="1:21" ht="12.75">
      <c r="A184" s="1"/>
      <c r="B184" s="1"/>
      <c r="C184" s="10"/>
      <c r="D184" s="10"/>
      <c r="E184" s="1"/>
      <c r="F184" s="1"/>
      <c r="G184" s="1"/>
      <c r="H184" s="1"/>
      <c r="I184" s="1"/>
      <c r="J184" s="1"/>
      <c r="K184" s="1"/>
      <c r="L184" s="1"/>
      <c r="M184" s="1"/>
      <c r="N184" s="1"/>
      <c r="O184" s="1"/>
      <c r="P184" s="1"/>
      <c r="Q184" s="1"/>
      <c r="R184" s="1"/>
      <c r="S184" s="1"/>
      <c r="T184" s="1"/>
      <c r="U184" s="1"/>
    </row>
    <row r="185" spans="1:21" ht="12.75">
      <c r="A185" s="1"/>
      <c r="B185" s="1"/>
      <c r="C185" s="10"/>
      <c r="D185" s="10"/>
      <c r="E185" s="1"/>
      <c r="F185" s="1"/>
      <c r="G185" s="1"/>
      <c r="H185" s="1"/>
      <c r="I185" s="1"/>
      <c r="J185" s="1"/>
      <c r="K185" s="1"/>
      <c r="L185" s="1"/>
      <c r="M185" s="1"/>
      <c r="N185" s="1"/>
      <c r="O185" s="1"/>
      <c r="P185" s="1"/>
      <c r="Q185" s="1"/>
      <c r="R185" s="1"/>
      <c r="S185" s="1"/>
      <c r="T185" s="1"/>
      <c r="U185" s="1"/>
    </row>
    <row r="186" spans="1:21" ht="12.75">
      <c r="A186" s="1"/>
      <c r="B186" s="1"/>
      <c r="C186" s="10"/>
      <c r="D186" s="10"/>
      <c r="E186" s="1"/>
      <c r="F186" s="1"/>
      <c r="G186" s="1"/>
      <c r="H186" s="1"/>
      <c r="I186" s="1"/>
      <c r="J186" s="1"/>
      <c r="K186" s="1"/>
      <c r="L186" s="1"/>
      <c r="M186" s="1"/>
      <c r="N186" s="1"/>
      <c r="O186" s="1"/>
      <c r="P186" s="1"/>
      <c r="Q186" s="1"/>
      <c r="R186" s="1"/>
      <c r="S186" s="1"/>
      <c r="T186" s="1"/>
      <c r="U186" s="1"/>
    </row>
    <row r="187" spans="1:21" ht="12.75">
      <c r="A187" s="1"/>
      <c r="B187" s="1"/>
      <c r="C187" s="10"/>
      <c r="D187" s="10"/>
      <c r="E187" s="1"/>
      <c r="F187" s="1"/>
      <c r="G187" s="1"/>
      <c r="H187" s="1"/>
      <c r="I187" s="1"/>
      <c r="J187" s="1"/>
      <c r="K187" s="1"/>
      <c r="L187" s="1"/>
      <c r="M187" s="1"/>
      <c r="N187" s="1"/>
      <c r="O187" s="1"/>
      <c r="P187" s="1"/>
      <c r="Q187" s="1"/>
      <c r="R187" s="1"/>
      <c r="S187" s="1"/>
      <c r="T187" s="1"/>
      <c r="U187" s="1"/>
    </row>
    <row r="188" spans="1:21" ht="12.75">
      <c r="A188" s="1"/>
      <c r="B188" s="1"/>
      <c r="C188" s="10"/>
      <c r="D188" s="10"/>
      <c r="E188" s="1"/>
      <c r="F188" s="1"/>
      <c r="G188" s="1"/>
      <c r="H188" s="1"/>
      <c r="I188" s="1"/>
      <c r="J188" s="1"/>
      <c r="K188" s="1"/>
      <c r="L188" s="1"/>
      <c r="M188" s="1"/>
      <c r="N188" s="1"/>
      <c r="O188" s="1"/>
      <c r="P188" s="1"/>
      <c r="Q188" s="1"/>
      <c r="R188" s="1"/>
      <c r="S188" s="1"/>
      <c r="T188" s="1"/>
      <c r="U188" s="1"/>
    </row>
    <row r="189" spans="1:21" ht="12.75">
      <c r="A189" s="1"/>
      <c r="B189" s="1"/>
      <c r="C189" s="10"/>
      <c r="D189" s="10"/>
      <c r="E189" s="1"/>
      <c r="F189" s="1"/>
      <c r="G189" s="1"/>
      <c r="H189" s="1"/>
      <c r="I189" s="1"/>
      <c r="J189" s="1"/>
      <c r="K189" s="1"/>
      <c r="L189" s="1"/>
      <c r="M189" s="1"/>
      <c r="N189" s="1"/>
      <c r="O189" s="1"/>
      <c r="P189" s="1"/>
      <c r="Q189" s="1"/>
      <c r="R189" s="1"/>
      <c r="S189" s="1"/>
      <c r="T189" s="1"/>
      <c r="U189" s="1"/>
    </row>
    <row r="190" spans="1:21" ht="12.75">
      <c r="A190" s="1"/>
      <c r="B190" s="1"/>
      <c r="C190" s="10"/>
      <c r="D190" s="10"/>
      <c r="E190" s="1"/>
      <c r="F190" s="1"/>
      <c r="G190" s="1"/>
      <c r="H190" s="1"/>
      <c r="I190" s="1"/>
      <c r="J190" s="1"/>
      <c r="K190" s="1"/>
      <c r="L190" s="1"/>
      <c r="M190" s="1"/>
      <c r="N190" s="1"/>
      <c r="O190" s="1"/>
      <c r="P190" s="1"/>
      <c r="Q190" s="1"/>
      <c r="R190" s="1"/>
      <c r="S190" s="1"/>
      <c r="T190" s="1"/>
      <c r="U190" s="1"/>
    </row>
    <row r="191" spans="1:21" ht="12.75">
      <c r="A191" s="1"/>
      <c r="B191" s="1"/>
      <c r="C191" s="10"/>
      <c r="D191" s="10"/>
      <c r="E191" s="1"/>
      <c r="F191" s="1"/>
      <c r="G191" s="1"/>
      <c r="H191" s="1"/>
      <c r="I191" s="1"/>
      <c r="J191" s="1"/>
      <c r="K191" s="1"/>
      <c r="L191" s="1"/>
      <c r="M191" s="1"/>
      <c r="N191" s="1"/>
      <c r="O191" s="1"/>
      <c r="P191" s="1"/>
      <c r="Q191" s="1"/>
      <c r="R191" s="1"/>
      <c r="S191" s="1"/>
      <c r="T191" s="1"/>
      <c r="U191" s="1"/>
    </row>
    <row r="192" spans="1:21" ht="12.75">
      <c r="A192" s="1"/>
      <c r="B192" s="1"/>
      <c r="C192" s="10"/>
      <c r="D192" s="10"/>
      <c r="E192" s="1"/>
      <c r="F192" s="1"/>
      <c r="G192" s="1"/>
      <c r="H192" s="1"/>
      <c r="I192" s="1"/>
      <c r="J192" s="1"/>
      <c r="K192" s="1"/>
      <c r="L192" s="1"/>
      <c r="M192" s="1"/>
      <c r="N192" s="1"/>
      <c r="O192" s="1"/>
      <c r="P192" s="1"/>
      <c r="Q192" s="1"/>
      <c r="R192" s="1"/>
      <c r="S192" s="1"/>
      <c r="T192" s="1"/>
      <c r="U192" s="1"/>
    </row>
    <row r="193" spans="1:21" ht="12.75">
      <c r="A193" s="1"/>
      <c r="B193" s="1"/>
      <c r="C193" s="10"/>
      <c r="D193" s="10"/>
      <c r="E193" s="1"/>
      <c r="F193" s="1"/>
      <c r="G193" s="1"/>
      <c r="H193" s="1"/>
      <c r="I193" s="1"/>
      <c r="J193" s="1"/>
      <c r="K193" s="1"/>
      <c r="L193" s="1"/>
      <c r="M193" s="1"/>
      <c r="N193" s="1"/>
      <c r="O193" s="1"/>
      <c r="P193" s="1"/>
      <c r="Q193" s="1"/>
      <c r="R193" s="1"/>
      <c r="S193" s="1"/>
      <c r="T193" s="1"/>
      <c r="U193" s="1"/>
    </row>
    <row r="194" spans="1:21" ht="12.75">
      <c r="A194" s="1"/>
      <c r="B194" s="1"/>
      <c r="C194" s="10"/>
      <c r="D194" s="10"/>
      <c r="E194" s="1"/>
      <c r="F194" s="1"/>
      <c r="G194" s="1"/>
      <c r="H194" s="1"/>
      <c r="I194" s="1"/>
      <c r="J194" s="1"/>
      <c r="K194" s="1"/>
      <c r="L194" s="1"/>
      <c r="M194" s="1"/>
      <c r="N194" s="1"/>
      <c r="O194" s="1"/>
      <c r="P194" s="1"/>
      <c r="Q194" s="1"/>
      <c r="R194" s="1"/>
      <c r="S194" s="1"/>
      <c r="T194" s="1"/>
      <c r="U194" s="1"/>
    </row>
    <row r="195" spans="1:21" ht="12.75">
      <c r="A195" s="1"/>
      <c r="B195" s="1"/>
      <c r="C195" s="10"/>
      <c r="D195" s="10"/>
      <c r="E195" s="1"/>
      <c r="F195" s="1"/>
      <c r="G195" s="1"/>
      <c r="H195" s="1"/>
      <c r="I195" s="1"/>
      <c r="J195" s="1"/>
      <c r="K195" s="1"/>
      <c r="L195" s="1"/>
      <c r="M195" s="1"/>
      <c r="N195" s="1"/>
      <c r="O195" s="1"/>
      <c r="P195" s="1"/>
      <c r="Q195" s="1"/>
      <c r="R195" s="1"/>
      <c r="S195" s="1"/>
      <c r="T195" s="1"/>
      <c r="U195" s="1"/>
    </row>
    <row r="196" spans="1:21" ht="12.75">
      <c r="A196" s="1"/>
      <c r="B196" s="1"/>
      <c r="C196" s="10"/>
      <c r="D196" s="10"/>
      <c r="E196" s="1"/>
      <c r="F196" s="1"/>
      <c r="G196" s="1"/>
      <c r="H196" s="1"/>
      <c r="I196" s="1"/>
      <c r="J196" s="1"/>
      <c r="K196" s="1"/>
      <c r="L196" s="1"/>
      <c r="M196" s="1"/>
      <c r="N196" s="1"/>
      <c r="O196" s="1"/>
      <c r="P196" s="1"/>
      <c r="Q196" s="1"/>
      <c r="R196" s="1"/>
      <c r="S196" s="1"/>
      <c r="T196" s="1"/>
      <c r="U196" s="1"/>
    </row>
    <row r="197" spans="1:21" ht="12.75">
      <c r="A197" s="1"/>
      <c r="B197" s="1"/>
      <c r="C197" s="10"/>
      <c r="D197" s="10"/>
      <c r="E197" s="1"/>
      <c r="F197" s="1"/>
      <c r="G197" s="1"/>
      <c r="H197" s="1"/>
      <c r="I197" s="1"/>
      <c r="J197" s="1"/>
      <c r="K197" s="1"/>
      <c r="L197" s="1"/>
      <c r="M197" s="1"/>
      <c r="N197" s="1"/>
      <c r="O197" s="1"/>
      <c r="P197" s="1"/>
      <c r="Q197" s="1"/>
      <c r="R197" s="1"/>
      <c r="S197" s="1"/>
      <c r="T197" s="1"/>
      <c r="U197" s="1"/>
    </row>
    <row r="198" spans="1:21" ht="12.75">
      <c r="A198" s="1"/>
      <c r="B198" s="1"/>
      <c r="C198" s="10"/>
      <c r="D198" s="10"/>
      <c r="E198" s="1"/>
      <c r="F198" s="1"/>
      <c r="G198" s="1"/>
      <c r="H198" s="1"/>
      <c r="I198" s="1"/>
      <c r="J198" s="1"/>
      <c r="K198" s="1"/>
      <c r="L198" s="1"/>
      <c r="M198" s="1"/>
      <c r="N198" s="1"/>
      <c r="O198" s="1"/>
      <c r="P198" s="1"/>
      <c r="Q198" s="1"/>
      <c r="R198" s="1"/>
      <c r="S198" s="1"/>
      <c r="T198" s="1"/>
      <c r="U198" s="1"/>
    </row>
    <row r="199" spans="1:21" ht="12.75">
      <c r="A199" s="1"/>
      <c r="B199" s="1"/>
      <c r="C199" s="10"/>
      <c r="D199" s="10"/>
      <c r="E199" s="1"/>
      <c r="F199" s="1"/>
      <c r="G199" s="1"/>
      <c r="H199" s="1"/>
      <c r="I199" s="1"/>
      <c r="J199" s="1"/>
      <c r="K199" s="1"/>
      <c r="L199" s="1"/>
      <c r="M199" s="1"/>
      <c r="N199" s="1"/>
      <c r="O199" s="1"/>
      <c r="P199" s="1"/>
      <c r="Q199" s="1"/>
      <c r="R199" s="1"/>
      <c r="S199" s="1"/>
      <c r="T199" s="1"/>
      <c r="U199" s="1"/>
    </row>
    <row r="200" spans="1:21" ht="12.75">
      <c r="A200" s="1"/>
      <c r="B200" s="1"/>
      <c r="C200" s="10"/>
      <c r="D200" s="10"/>
      <c r="E200" s="1"/>
      <c r="F200" s="1"/>
      <c r="G200" s="1"/>
      <c r="H200" s="1"/>
      <c r="I200" s="1"/>
      <c r="J200" s="1"/>
      <c r="K200" s="1"/>
      <c r="L200" s="1"/>
      <c r="M200" s="1"/>
      <c r="N200" s="1"/>
      <c r="O200" s="1"/>
      <c r="P200" s="1"/>
      <c r="Q200" s="1"/>
      <c r="R200" s="1"/>
      <c r="S200" s="1"/>
      <c r="T200" s="1"/>
      <c r="U200" s="1"/>
    </row>
    <row r="201" spans="1:21" ht="12.75">
      <c r="A201" s="1"/>
      <c r="B201" s="1"/>
      <c r="C201" s="10"/>
      <c r="D201" s="10"/>
      <c r="E201" s="1"/>
      <c r="F201" s="1"/>
      <c r="G201" s="1"/>
      <c r="H201" s="1"/>
      <c r="I201" s="1"/>
      <c r="J201" s="1"/>
      <c r="K201" s="1"/>
      <c r="L201" s="1"/>
      <c r="M201" s="1"/>
      <c r="N201" s="1"/>
      <c r="O201" s="1"/>
      <c r="P201" s="1"/>
      <c r="Q201" s="1"/>
      <c r="R201" s="1"/>
      <c r="S201" s="1"/>
      <c r="T201" s="1"/>
      <c r="U201" s="1"/>
    </row>
    <row r="202" spans="1:21" ht="12.75">
      <c r="A202" s="1"/>
      <c r="B202" s="1"/>
      <c r="C202" s="10"/>
      <c r="D202" s="10"/>
      <c r="E202" s="1"/>
      <c r="F202" s="1"/>
      <c r="G202" s="1"/>
      <c r="H202" s="1"/>
      <c r="I202" s="1"/>
      <c r="J202" s="1"/>
      <c r="K202" s="1"/>
      <c r="L202" s="1"/>
      <c r="M202" s="1"/>
      <c r="N202" s="1"/>
      <c r="O202" s="1"/>
      <c r="P202" s="1"/>
      <c r="Q202" s="1"/>
      <c r="R202" s="1"/>
      <c r="S202" s="1"/>
      <c r="T202" s="1"/>
      <c r="U202" s="1"/>
    </row>
    <row r="203" spans="1:21" ht="12.75">
      <c r="A203" s="1"/>
      <c r="B203" s="1"/>
      <c r="C203" s="10"/>
      <c r="D203" s="10"/>
      <c r="E203" s="1"/>
      <c r="F203" s="1"/>
      <c r="G203" s="1"/>
      <c r="H203" s="1"/>
      <c r="I203" s="1"/>
      <c r="J203" s="1"/>
      <c r="K203" s="1"/>
      <c r="L203" s="1"/>
      <c r="M203" s="1"/>
      <c r="N203" s="1"/>
      <c r="O203" s="1"/>
      <c r="P203" s="1"/>
      <c r="Q203" s="1"/>
      <c r="R203" s="1"/>
      <c r="S203" s="1"/>
      <c r="T203" s="1"/>
      <c r="U203" s="1"/>
    </row>
    <row r="204" spans="1:21" ht="12.75">
      <c r="A204" s="1"/>
      <c r="B204" s="1"/>
      <c r="C204" s="10"/>
      <c r="D204" s="10"/>
      <c r="E204" s="1"/>
      <c r="F204" s="1"/>
      <c r="G204" s="1"/>
      <c r="H204" s="1"/>
      <c r="I204" s="1"/>
      <c r="J204" s="1"/>
      <c r="K204" s="1"/>
      <c r="L204" s="1"/>
      <c r="M204" s="1"/>
      <c r="N204" s="1"/>
      <c r="O204" s="1"/>
      <c r="P204" s="1"/>
      <c r="Q204" s="1"/>
      <c r="R204" s="1"/>
      <c r="S204" s="1"/>
      <c r="T204" s="1"/>
      <c r="U204" s="1"/>
    </row>
    <row r="205" spans="1:21" ht="12.75">
      <c r="A205" s="1"/>
      <c r="B205" s="1"/>
      <c r="C205" s="10"/>
      <c r="D205" s="10"/>
      <c r="E205" s="1"/>
      <c r="F205" s="1"/>
      <c r="G205" s="1"/>
      <c r="H205" s="1"/>
      <c r="I205" s="1"/>
      <c r="J205" s="1"/>
      <c r="K205" s="1"/>
      <c r="L205" s="1"/>
      <c r="M205" s="1"/>
      <c r="N205" s="1"/>
      <c r="O205" s="1"/>
      <c r="P205" s="1"/>
      <c r="Q205" s="1"/>
      <c r="R205" s="1"/>
      <c r="S205" s="1"/>
      <c r="T205" s="1"/>
      <c r="U205" s="1"/>
    </row>
    <row r="206" spans="1:21" ht="12.75">
      <c r="A206" s="1"/>
      <c r="B206" s="1"/>
      <c r="C206" s="10"/>
      <c r="D206" s="10"/>
      <c r="E206" s="1"/>
      <c r="F206" s="1"/>
      <c r="G206" s="1"/>
      <c r="H206" s="1"/>
      <c r="I206" s="1"/>
      <c r="J206" s="1"/>
      <c r="K206" s="1"/>
      <c r="L206" s="1"/>
      <c r="M206" s="1"/>
      <c r="N206" s="1"/>
      <c r="O206" s="1"/>
      <c r="P206" s="1"/>
      <c r="Q206" s="1"/>
      <c r="R206" s="1"/>
      <c r="S206" s="1"/>
      <c r="T206" s="1"/>
      <c r="U206" s="1"/>
    </row>
    <row r="207" spans="1:21" ht="12.75">
      <c r="A207" s="1"/>
      <c r="B207" s="1"/>
      <c r="C207" s="10"/>
      <c r="D207" s="10"/>
      <c r="E207" s="1"/>
      <c r="F207" s="1"/>
      <c r="G207" s="1"/>
      <c r="H207" s="1"/>
      <c r="I207" s="1"/>
      <c r="J207" s="1"/>
      <c r="K207" s="1"/>
      <c r="L207" s="1"/>
      <c r="M207" s="1"/>
      <c r="N207" s="1"/>
      <c r="O207" s="1"/>
      <c r="P207" s="1"/>
      <c r="Q207" s="1"/>
      <c r="R207" s="1"/>
      <c r="S207" s="1"/>
      <c r="T207" s="1"/>
      <c r="U207" s="1"/>
    </row>
    <row r="208" spans="1:21" ht="12.75">
      <c r="A208" s="1"/>
      <c r="B208" s="1"/>
      <c r="C208" s="10"/>
      <c r="D208" s="10"/>
      <c r="E208" s="1"/>
      <c r="F208" s="1"/>
      <c r="G208" s="1"/>
      <c r="H208" s="1"/>
      <c r="I208" s="1"/>
      <c r="J208" s="1"/>
      <c r="K208" s="1"/>
      <c r="L208" s="1"/>
      <c r="M208" s="1"/>
      <c r="N208" s="1"/>
      <c r="O208" s="1"/>
      <c r="P208" s="1"/>
      <c r="Q208" s="1"/>
      <c r="R208" s="1"/>
      <c r="S208" s="1"/>
      <c r="T208" s="1"/>
      <c r="U208" s="1"/>
    </row>
    <row r="209" spans="1:21" ht="12.75">
      <c r="A209" s="1"/>
      <c r="B209" s="1"/>
      <c r="C209" s="10"/>
      <c r="D209" s="10"/>
      <c r="E209" s="1"/>
      <c r="F209" s="1"/>
      <c r="G209" s="1"/>
      <c r="H209" s="1"/>
      <c r="I209" s="1"/>
      <c r="J209" s="1"/>
      <c r="K209" s="1"/>
      <c r="L209" s="1"/>
      <c r="M209" s="1"/>
      <c r="N209" s="1"/>
      <c r="O209" s="1"/>
      <c r="P209" s="1"/>
      <c r="Q209" s="1"/>
      <c r="R209" s="1"/>
      <c r="S209" s="1"/>
      <c r="T209" s="1"/>
      <c r="U209" s="1"/>
    </row>
    <row r="210" spans="1:21" ht="12.75">
      <c r="A210" s="1"/>
      <c r="B210" s="1"/>
      <c r="C210" s="10"/>
      <c r="D210" s="10"/>
      <c r="E210" s="1"/>
      <c r="F210" s="1"/>
      <c r="G210" s="1"/>
      <c r="H210" s="1"/>
      <c r="I210" s="1"/>
      <c r="J210" s="1"/>
      <c r="K210" s="1"/>
      <c r="L210" s="1"/>
      <c r="M210" s="1"/>
      <c r="N210" s="1"/>
      <c r="O210" s="1"/>
      <c r="P210" s="1"/>
      <c r="Q210" s="1"/>
      <c r="R210" s="1"/>
      <c r="S210" s="1"/>
      <c r="T210" s="1"/>
      <c r="U210" s="1"/>
    </row>
    <row r="211" spans="1:21" ht="12.75">
      <c r="A211" s="1"/>
      <c r="B211" s="1"/>
      <c r="C211" s="10"/>
      <c r="D211" s="10"/>
      <c r="E211" s="1"/>
      <c r="F211" s="1"/>
      <c r="G211" s="1"/>
      <c r="H211" s="1"/>
      <c r="I211" s="1"/>
      <c r="J211" s="1"/>
      <c r="K211" s="1"/>
      <c r="L211" s="1"/>
      <c r="M211" s="1"/>
      <c r="N211" s="1"/>
      <c r="O211" s="1"/>
      <c r="P211" s="1"/>
      <c r="Q211" s="1"/>
      <c r="R211" s="1"/>
      <c r="S211" s="1"/>
      <c r="T211" s="1"/>
      <c r="U211" s="1"/>
    </row>
    <row r="212" spans="1:21" ht="12.75">
      <c r="A212" s="1"/>
      <c r="B212" s="1"/>
      <c r="C212" s="10"/>
      <c r="D212" s="10"/>
      <c r="E212" s="1"/>
      <c r="F212" s="1"/>
      <c r="G212" s="1"/>
      <c r="H212" s="1"/>
      <c r="I212" s="1"/>
      <c r="J212" s="1"/>
      <c r="K212" s="1"/>
      <c r="L212" s="1"/>
      <c r="M212" s="1"/>
      <c r="N212" s="1"/>
      <c r="O212" s="1"/>
      <c r="P212" s="1"/>
      <c r="Q212" s="1"/>
      <c r="R212" s="1"/>
      <c r="S212" s="1"/>
      <c r="T212" s="1"/>
      <c r="U212" s="1"/>
    </row>
    <row r="213" spans="1:21" ht="12.75">
      <c r="A213" s="1"/>
      <c r="B213" s="1"/>
      <c r="C213" s="10"/>
      <c r="D213" s="10"/>
      <c r="E213" s="1"/>
      <c r="F213" s="1"/>
      <c r="G213" s="1"/>
      <c r="H213" s="1"/>
      <c r="I213" s="1"/>
      <c r="J213" s="1"/>
      <c r="K213" s="1"/>
      <c r="L213" s="1"/>
      <c r="M213" s="1"/>
      <c r="N213" s="1"/>
      <c r="O213" s="1"/>
      <c r="P213" s="1"/>
      <c r="Q213" s="1"/>
      <c r="R213" s="1"/>
      <c r="S213" s="1"/>
      <c r="T213" s="1"/>
      <c r="U213" s="1"/>
    </row>
    <row r="214" spans="1:21" ht="12.75">
      <c r="A214" s="1"/>
      <c r="B214" s="1"/>
      <c r="C214" s="10"/>
      <c r="D214" s="10"/>
      <c r="E214" s="1"/>
      <c r="F214" s="1"/>
      <c r="G214" s="1"/>
      <c r="H214" s="1"/>
      <c r="I214" s="1"/>
      <c r="J214" s="1"/>
      <c r="K214" s="1"/>
      <c r="L214" s="1"/>
      <c r="M214" s="1"/>
      <c r="N214" s="1"/>
      <c r="O214" s="1"/>
      <c r="P214" s="1"/>
      <c r="Q214" s="1"/>
      <c r="R214" s="1"/>
      <c r="S214" s="1"/>
      <c r="T214" s="1"/>
      <c r="U214" s="1"/>
    </row>
    <row r="215" spans="1:21" ht="12.75">
      <c r="A215" s="1"/>
      <c r="B215" s="1"/>
      <c r="C215" s="10"/>
      <c r="D215" s="10"/>
      <c r="E215" s="1"/>
      <c r="F215" s="1"/>
      <c r="G215" s="1"/>
      <c r="H215" s="1"/>
      <c r="I215" s="1"/>
      <c r="J215" s="1"/>
      <c r="K215" s="1"/>
      <c r="L215" s="1"/>
      <c r="M215" s="1"/>
      <c r="N215" s="1"/>
      <c r="O215" s="1"/>
      <c r="P215" s="1"/>
      <c r="Q215" s="1"/>
      <c r="R215" s="1"/>
      <c r="S215" s="1"/>
      <c r="T215" s="1"/>
      <c r="U215" s="1"/>
    </row>
    <row r="216" spans="1:21" ht="12.75">
      <c r="A216" s="1"/>
      <c r="B216" s="1"/>
      <c r="C216" s="10"/>
      <c r="D216" s="10"/>
      <c r="E216" s="1"/>
      <c r="F216" s="1"/>
      <c r="G216" s="1"/>
      <c r="H216" s="1"/>
      <c r="I216" s="1"/>
      <c r="J216" s="1"/>
      <c r="K216" s="1"/>
      <c r="L216" s="1"/>
      <c r="M216" s="1"/>
      <c r="N216" s="1"/>
      <c r="O216" s="1"/>
      <c r="P216" s="1"/>
      <c r="Q216" s="1"/>
      <c r="R216" s="1"/>
      <c r="S216" s="1"/>
      <c r="T216" s="1"/>
      <c r="U216" s="1"/>
    </row>
    <row r="217" spans="1:21" ht="12.75">
      <c r="A217" s="1"/>
      <c r="B217" s="1"/>
      <c r="C217" s="10"/>
      <c r="D217" s="10"/>
      <c r="E217" s="1"/>
      <c r="F217" s="1"/>
      <c r="G217" s="1"/>
      <c r="H217" s="1"/>
      <c r="I217" s="1"/>
      <c r="J217" s="1"/>
      <c r="K217" s="1"/>
      <c r="L217" s="1"/>
      <c r="M217" s="1"/>
      <c r="N217" s="1"/>
      <c r="O217" s="1"/>
      <c r="P217" s="1"/>
      <c r="Q217" s="1"/>
      <c r="R217" s="1"/>
      <c r="S217" s="1"/>
      <c r="T217" s="1"/>
      <c r="U217" s="1"/>
    </row>
    <row r="218" spans="1:21" ht="12.75">
      <c r="A218" s="1"/>
      <c r="B218" s="1"/>
      <c r="C218" s="10"/>
      <c r="D218" s="10"/>
      <c r="E218" s="1"/>
      <c r="F218" s="1"/>
      <c r="G218" s="1"/>
      <c r="H218" s="1"/>
      <c r="I218" s="1"/>
      <c r="J218" s="1"/>
      <c r="K218" s="1"/>
      <c r="L218" s="1"/>
      <c r="M218" s="1"/>
      <c r="N218" s="1"/>
      <c r="O218" s="1"/>
      <c r="P218" s="1"/>
      <c r="Q218" s="1"/>
      <c r="R218" s="1"/>
      <c r="S218" s="1"/>
      <c r="T218" s="1"/>
      <c r="U218" s="1"/>
    </row>
    <row r="219" spans="1:21" ht="12.75">
      <c r="A219" s="1"/>
      <c r="B219" s="1"/>
      <c r="C219" s="10"/>
      <c r="D219" s="10"/>
      <c r="E219" s="1"/>
      <c r="F219" s="1"/>
      <c r="G219" s="1"/>
      <c r="H219" s="1"/>
      <c r="I219" s="1"/>
      <c r="J219" s="1"/>
      <c r="K219" s="1"/>
      <c r="L219" s="1"/>
      <c r="M219" s="1"/>
      <c r="N219" s="1"/>
      <c r="O219" s="1"/>
      <c r="P219" s="1"/>
      <c r="Q219" s="1"/>
      <c r="R219" s="1"/>
      <c r="S219" s="1"/>
      <c r="T219" s="1"/>
      <c r="U219" s="1"/>
    </row>
    <row r="220" spans="1:21" ht="12.75">
      <c r="A220" s="1"/>
      <c r="B220" s="1"/>
      <c r="C220" s="10"/>
      <c r="D220" s="10"/>
      <c r="E220" s="1"/>
      <c r="F220" s="1"/>
      <c r="G220" s="1"/>
      <c r="H220" s="1"/>
      <c r="I220" s="1"/>
      <c r="J220" s="1"/>
      <c r="K220" s="1"/>
      <c r="L220" s="1"/>
      <c r="M220" s="1"/>
      <c r="N220" s="1"/>
      <c r="O220" s="1"/>
      <c r="P220" s="1"/>
      <c r="Q220" s="1"/>
      <c r="R220" s="1"/>
      <c r="S220" s="1"/>
      <c r="T220" s="1"/>
      <c r="U220" s="1"/>
    </row>
    <row r="221" spans="1:21" ht="12.75">
      <c r="A221" s="1"/>
      <c r="B221" s="1"/>
      <c r="C221" s="10"/>
      <c r="D221" s="10"/>
      <c r="E221" s="1"/>
      <c r="F221" s="1"/>
      <c r="G221" s="1"/>
      <c r="H221" s="1"/>
      <c r="I221" s="1"/>
      <c r="J221" s="1"/>
      <c r="K221" s="1"/>
      <c r="L221" s="1"/>
      <c r="M221" s="1"/>
      <c r="N221" s="1"/>
      <c r="O221" s="1"/>
      <c r="P221" s="1"/>
      <c r="Q221" s="1"/>
      <c r="R221" s="1"/>
      <c r="S221" s="1"/>
      <c r="T221" s="1"/>
      <c r="U221" s="1"/>
    </row>
    <row r="222" spans="1:21" ht="12.75">
      <c r="A222" s="1"/>
      <c r="B222" s="1"/>
      <c r="C222" s="10"/>
      <c r="D222" s="10"/>
      <c r="E222" s="1"/>
      <c r="F222" s="1"/>
      <c r="G222" s="1"/>
      <c r="H222" s="1"/>
      <c r="I222" s="1"/>
      <c r="J222" s="1"/>
      <c r="K222" s="1"/>
      <c r="L222" s="1"/>
      <c r="M222" s="1"/>
      <c r="N222" s="1"/>
      <c r="O222" s="1"/>
      <c r="P222" s="1"/>
      <c r="Q222" s="1"/>
      <c r="R222" s="1"/>
      <c r="S222" s="1"/>
      <c r="T222" s="1"/>
      <c r="U222" s="1"/>
    </row>
    <row r="223" spans="1:21" ht="12.75">
      <c r="A223" s="1"/>
      <c r="B223" s="1"/>
      <c r="C223" s="10"/>
      <c r="D223" s="10"/>
      <c r="E223" s="1"/>
      <c r="F223" s="1"/>
      <c r="G223" s="1"/>
      <c r="H223" s="1"/>
      <c r="I223" s="1"/>
      <c r="J223" s="1"/>
      <c r="K223" s="1"/>
      <c r="L223" s="1"/>
      <c r="M223" s="1"/>
      <c r="N223" s="1"/>
      <c r="O223" s="1"/>
      <c r="P223" s="1"/>
      <c r="Q223" s="1"/>
      <c r="R223" s="1"/>
      <c r="S223" s="1"/>
      <c r="T223" s="1"/>
      <c r="U223" s="1"/>
    </row>
    <row r="224" spans="1:21" ht="12.75">
      <c r="A224" s="1"/>
      <c r="B224" s="1"/>
      <c r="C224" s="10"/>
      <c r="D224" s="10"/>
      <c r="E224" s="1"/>
      <c r="F224" s="1"/>
      <c r="G224" s="1"/>
      <c r="H224" s="1"/>
      <c r="I224" s="1"/>
      <c r="J224" s="1"/>
      <c r="K224" s="1"/>
      <c r="L224" s="1"/>
      <c r="M224" s="1"/>
      <c r="N224" s="1"/>
      <c r="O224" s="1"/>
      <c r="P224" s="1"/>
      <c r="Q224" s="1"/>
      <c r="R224" s="1"/>
      <c r="S224" s="1"/>
      <c r="T224" s="1"/>
      <c r="U224" s="1"/>
    </row>
    <row r="225" spans="1:21" ht="12.75">
      <c r="A225" s="1"/>
      <c r="B225" s="1"/>
      <c r="C225" s="10"/>
      <c r="D225" s="10"/>
      <c r="E225" s="1"/>
      <c r="F225" s="1"/>
      <c r="G225" s="1"/>
      <c r="H225" s="1"/>
      <c r="I225" s="1"/>
      <c r="J225" s="1"/>
      <c r="K225" s="1"/>
      <c r="L225" s="1"/>
      <c r="M225" s="1"/>
      <c r="N225" s="1"/>
      <c r="O225" s="1"/>
      <c r="P225" s="1"/>
      <c r="Q225" s="1"/>
      <c r="R225" s="1"/>
      <c r="S225" s="1"/>
      <c r="T225" s="1"/>
      <c r="U225" s="1"/>
    </row>
    <row r="226" spans="1:21" ht="12.75">
      <c r="A226" s="1"/>
      <c r="B226" s="1"/>
      <c r="C226" s="10"/>
      <c r="D226" s="10"/>
      <c r="E226" s="1"/>
      <c r="F226" s="1"/>
      <c r="G226" s="1"/>
      <c r="H226" s="1"/>
      <c r="I226" s="1"/>
      <c r="J226" s="1"/>
      <c r="K226" s="1"/>
      <c r="L226" s="1"/>
      <c r="M226" s="1"/>
      <c r="N226" s="1"/>
      <c r="O226" s="1"/>
      <c r="P226" s="1"/>
      <c r="Q226" s="1"/>
      <c r="R226" s="1"/>
      <c r="S226" s="1"/>
      <c r="T226" s="1"/>
      <c r="U226" s="1"/>
    </row>
    <row r="227" spans="1:21" ht="12.75">
      <c r="A227" s="1"/>
      <c r="B227" s="1"/>
      <c r="C227" s="10"/>
      <c r="D227" s="10"/>
      <c r="E227" s="1"/>
      <c r="F227" s="1"/>
      <c r="G227" s="1"/>
      <c r="H227" s="1"/>
      <c r="I227" s="1"/>
      <c r="J227" s="1"/>
      <c r="K227" s="1"/>
      <c r="L227" s="1"/>
      <c r="M227" s="1"/>
      <c r="N227" s="1"/>
      <c r="O227" s="1"/>
      <c r="P227" s="1"/>
      <c r="Q227" s="1"/>
      <c r="R227" s="1"/>
      <c r="S227" s="1"/>
      <c r="T227" s="1"/>
      <c r="U227" s="1"/>
    </row>
    <row r="228" spans="1:21" ht="12.75">
      <c r="A228" s="1"/>
      <c r="B228" s="1"/>
      <c r="C228" s="10"/>
      <c r="D228" s="10"/>
      <c r="E228" s="1"/>
      <c r="F228" s="1"/>
      <c r="G228" s="1"/>
      <c r="H228" s="1"/>
      <c r="I228" s="1"/>
      <c r="J228" s="1"/>
      <c r="K228" s="1"/>
      <c r="L228" s="1"/>
      <c r="M228" s="1"/>
      <c r="N228" s="1"/>
      <c r="O228" s="1"/>
      <c r="P228" s="1"/>
      <c r="Q228" s="1"/>
      <c r="R228" s="1"/>
      <c r="S228" s="1"/>
      <c r="T228" s="1"/>
      <c r="U228" s="1"/>
    </row>
    <row r="229" spans="1:21" ht="12.75">
      <c r="A229" s="1"/>
      <c r="B229" s="1"/>
      <c r="C229" s="10"/>
      <c r="D229" s="10"/>
      <c r="E229" s="1"/>
      <c r="F229" s="1"/>
      <c r="G229" s="1"/>
      <c r="H229" s="1"/>
      <c r="I229" s="1"/>
      <c r="J229" s="1"/>
      <c r="K229" s="1"/>
      <c r="L229" s="1"/>
      <c r="M229" s="1"/>
      <c r="N229" s="1"/>
      <c r="O229" s="1"/>
      <c r="P229" s="1"/>
      <c r="Q229" s="1"/>
      <c r="R229" s="1"/>
      <c r="S229" s="1"/>
      <c r="T229" s="1"/>
      <c r="U229" s="1"/>
    </row>
    <row r="230" spans="1:21" ht="12.75">
      <c r="A230" s="1"/>
      <c r="B230" s="1"/>
      <c r="C230" s="10"/>
      <c r="D230" s="10"/>
      <c r="E230" s="1"/>
      <c r="F230" s="1"/>
      <c r="G230" s="1"/>
      <c r="H230" s="1"/>
      <c r="I230" s="1"/>
      <c r="J230" s="1"/>
      <c r="K230" s="1"/>
      <c r="L230" s="1"/>
      <c r="M230" s="1"/>
      <c r="N230" s="1"/>
      <c r="O230" s="1"/>
      <c r="P230" s="1"/>
      <c r="Q230" s="1"/>
      <c r="R230" s="1"/>
      <c r="S230" s="1"/>
      <c r="T230" s="1"/>
      <c r="U230" s="1"/>
    </row>
    <row r="231" spans="1:21" ht="12.75">
      <c r="A231" s="1"/>
      <c r="B231" s="1"/>
      <c r="C231" s="10"/>
      <c r="D231" s="10"/>
      <c r="E231" s="1"/>
      <c r="F231" s="1"/>
      <c r="G231" s="1"/>
      <c r="H231" s="1"/>
      <c r="I231" s="1"/>
      <c r="J231" s="1"/>
      <c r="K231" s="1"/>
      <c r="L231" s="1"/>
      <c r="M231" s="1"/>
      <c r="N231" s="1"/>
      <c r="O231" s="1"/>
      <c r="P231" s="1"/>
      <c r="Q231" s="1"/>
      <c r="R231" s="1"/>
      <c r="S231" s="1"/>
      <c r="T231" s="1"/>
      <c r="U231" s="1"/>
    </row>
    <row r="232" spans="1:21" ht="12.75">
      <c r="A232" s="1"/>
      <c r="B232" s="1"/>
      <c r="C232" s="10"/>
      <c r="D232" s="10"/>
      <c r="E232" s="1"/>
      <c r="F232" s="1"/>
      <c r="G232" s="1"/>
      <c r="H232" s="1"/>
      <c r="I232" s="1"/>
      <c r="J232" s="1"/>
      <c r="K232" s="1"/>
      <c r="L232" s="1"/>
      <c r="M232" s="1"/>
      <c r="N232" s="1"/>
      <c r="O232" s="1"/>
      <c r="P232" s="1"/>
      <c r="Q232" s="1"/>
      <c r="R232" s="1"/>
      <c r="S232" s="1"/>
      <c r="T232" s="1"/>
      <c r="U232" s="1"/>
    </row>
    <row r="233" spans="1:21" ht="12.75">
      <c r="A233" s="1"/>
      <c r="B233" s="1"/>
      <c r="C233" s="10"/>
      <c r="D233" s="10"/>
      <c r="E233" s="1"/>
      <c r="F233" s="1"/>
      <c r="G233" s="1"/>
      <c r="H233" s="1"/>
      <c r="I233" s="1"/>
      <c r="J233" s="1"/>
      <c r="K233" s="1"/>
      <c r="L233" s="1"/>
      <c r="M233" s="1"/>
      <c r="N233" s="1"/>
      <c r="O233" s="1"/>
      <c r="P233" s="1"/>
      <c r="Q233" s="1"/>
      <c r="R233" s="1"/>
      <c r="S233" s="1"/>
      <c r="T233" s="1"/>
      <c r="U233" s="1"/>
    </row>
    <row r="234" spans="1:21" ht="12.75">
      <c r="A234" s="1"/>
      <c r="B234" s="1"/>
      <c r="C234" s="10"/>
      <c r="D234" s="10"/>
      <c r="E234" s="1"/>
      <c r="F234" s="1"/>
      <c r="G234" s="1"/>
      <c r="H234" s="1"/>
      <c r="I234" s="1"/>
      <c r="J234" s="1"/>
      <c r="K234" s="1"/>
      <c r="L234" s="1"/>
      <c r="M234" s="1"/>
      <c r="N234" s="1"/>
      <c r="O234" s="1"/>
      <c r="P234" s="1"/>
      <c r="Q234" s="1"/>
      <c r="R234" s="1"/>
      <c r="S234" s="1"/>
      <c r="T234" s="1"/>
      <c r="U234" s="1"/>
    </row>
    <row r="235" spans="1:21" ht="12.75">
      <c r="A235" s="1"/>
      <c r="B235" s="1"/>
      <c r="C235" s="10"/>
      <c r="D235" s="10"/>
      <c r="E235" s="1"/>
      <c r="F235" s="1"/>
      <c r="G235" s="1"/>
      <c r="H235" s="1"/>
      <c r="I235" s="1"/>
      <c r="J235" s="1"/>
      <c r="K235" s="1"/>
      <c r="L235" s="1"/>
      <c r="M235" s="1"/>
      <c r="N235" s="1"/>
      <c r="O235" s="1"/>
      <c r="P235" s="1"/>
      <c r="Q235" s="1"/>
      <c r="R235" s="1"/>
      <c r="S235" s="1"/>
      <c r="T235" s="1"/>
      <c r="U235" s="1"/>
    </row>
    <row r="236" spans="1:21" ht="12.75">
      <c r="A236" s="1"/>
      <c r="B236" s="1"/>
      <c r="C236" s="10"/>
      <c r="D236" s="10"/>
      <c r="E236" s="1"/>
      <c r="F236" s="1"/>
      <c r="G236" s="1"/>
      <c r="H236" s="1"/>
      <c r="I236" s="1"/>
      <c r="J236" s="1"/>
      <c r="K236" s="1"/>
      <c r="L236" s="1"/>
      <c r="M236" s="1"/>
      <c r="N236" s="1"/>
      <c r="O236" s="1"/>
      <c r="P236" s="1"/>
      <c r="Q236" s="1"/>
      <c r="R236" s="1"/>
      <c r="S236" s="1"/>
      <c r="T236" s="1"/>
      <c r="U236" s="1"/>
    </row>
    <row r="237" spans="1:21" ht="12.75">
      <c r="A237" s="1"/>
      <c r="B237" s="1"/>
      <c r="C237" s="10"/>
      <c r="D237" s="10"/>
      <c r="E237" s="1"/>
      <c r="F237" s="1"/>
      <c r="G237" s="1"/>
      <c r="H237" s="1"/>
      <c r="I237" s="1"/>
      <c r="J237" s="1"/>
      <c r="K237" s="1"/>
      <c r="L237" s="1"/>
      <c r="M237" s="1"/>
      <c r="N237" s="1"/>
      <c r="O237" s="1"/>
      <c r="P237" s="1"/>
      <c r="Q237" s="1"/>
      <c r="R237" s="1"/>
      <c r="S237" s="1"/>
      <c r="T237" s="1"/>
      <c r="U237" s="1"/>
    </row>
    <row r="238" spans="1:21" ht="12.75">
      <c r="A238" s="1"/>
      <c r="B238" s="1"/>
      <c r="C238" s="10"/>
      <c r="D238" s="10"/>
      <c r="E238" s="1"/>
      <c r="F238" s="1"/>
      <c r="G238" s="1"/>
      <c r="H238" s="1"/>
      <c r="I238" s="1"/>
      <c r="J238" s="1"/>
      <c r="K238" s="1"/>
      <c r="L238" s="1"/>
      <c r="M238" s="1"/>
      <c r="N238" s="1"/>
      <c r="O238" s="1"/>
      <c r="P238" s="1"/>
      <c r="Q238" s="1"/>
      <c r="R238" s="1"/>
      <c r="S238" s="1"/>
      <c r="T238" s="1"/>
      <c r="U238" s="1"/>
    </row>
    <row r="239" spans="1:21" ht="12.75">
      <c r="A239" s="1"/>
      <c r="B239" s="1"/>
      <c r="C239" s="10"/>
      <c r="D239" s="10"/>
      <c r="E239" s="1"/>
      <c r="F239" s="1"/>
      <c r="G239" s="1"/>
      <c r="H239" s="1"/>
      <c r="I239" s="1"/>
      <c r="J239" s="1"/>
      <c r="K239" s="1"/>
      <c r="L239" s="1"/>
      <c r="M239" s="1"/>
      <c r="N239" s="1"/>
      <c r="O239" s="1"/>
      <c r="P239" s="1"/>
      <c r="Q239" s="1"/>
      <c r="R239" s="1"/>
      <c r="S239" s="1"/>
      <c r="T239" s="1"/>
      <c r="U239" s="1"/>
    </row>
    <row r="240" spans="1:21" ht="12.75">
      <c r="A240" s="1"/>
      <c r="B240" s="1"/>
      <c r="C240" s="10"/>
      <c r="D240" s="10"/>
      <c r="E240" s="1"/>
      <c r="F240" s="1"/>
      <c r="G240" s="1"/>
      <c r="H240" s="1"/>
      <c r="I240" s="1"/>
      <c r="J240" s="1"/>
      <c r="K240" s="1"/>
      <c r="L240" s="1"/>
      <c r="M240" s="1"/>
      <c r="N240" s="1"/>
      <c r="O240" s="1"/>
      <c r="P240" s="1"/>
      <c r="Q240" s="1"/>
      <c r="R240" s="1"/>
      <c r="S240" s="1"/>
      <c r="T240" s="1"/>
      <c r="U240" s="1"/>
    </row>
    <row r="241" spans="1:21" ht="12.75">
      <c r="A241" s="1"/>
      <c r="B241" s="1"/>
      <c r="C241" s="10"/>
      <c r="D241" s="10"/>
      <c r="E241" s="1"/>
      <c r="F241" s="1"/>
      <c r="G241" s="1"/>
      <c r="H241" s="1"/>
      <c r="I241" s="1"/>
      <c r="J241" s="1"/>
      <c r="K241" s="1"/>
      <c r="L241" s="1"/>
      <c r="M241" s="1"/>
      <c r="N241" s="1"/>
      <c r="O241" s="1"/>
      <c r="P241" s="1"/>
      <c r="Q241" s="1"/>
      <c r="R241" s="1"/>
      <c r="S241" s="1"/>
      <c r="T241" s="1"/>
      <c r="U241" s="1"/>
    </row>
    <row r="242" spans="1:21" ht="12.75">
      <c r="A242" s="1"/>
      <c r="B242" s="1"/>
      <c r="C242" s="10"/>
      <c r="D242" s="10"/>
      <c r="E242" s="1"/>
      <c r="F242" s="1"/>
      <c r="G242" s="1"/>
      <c r="H242" s="1"/>
      <c r="I242" s="1"/>
      <c r="J242" s="1"/>
      <c r="K242" s="1"/>
      <c r="L242" s="1"/>
      <c r="M242" s="1"/>
      <c r="N242" s="1"/>
      <c r="O242" s="1"/>
      <c r="P242" s="1"/>
      <c r="Q242" s="1"/>
      <c r="R242" s="1"/>
      <c r="S242" s="1"/>
      <c r="T242" s="1"/>
      <c r="U242" s="1"/>
    </row>
    <row r="243" spans="1:21" ht="12.75">
      <c r="A243" s="1"/>
      <c r="B243" s="1"/>
      <c r="C243" s="10"/>
      <c r="D243" s="10"/>
      <c r="E243" s="1"/>
      <c r="F243" s="1"/>
      <c r="G243" s="1"/>
      <c r="H243" s="1"/>
      <c r="I243" s="1"/>
      <c r="J243" s="1"/>
      <c r="K243" s="1"/>
      <c r="L243" s="1"/>
      <c r="M243" s="1"/>
      <c r="N243" s="1"/>
      <c r="O243" s="1"/>
      <c r="P243" s="1"/>
      <c r="Q243" s="1"/>
      <c r="R243" s="1"/>
      <c r="S243" s="1"/>
      <c r="T243" s="1"/>
      <c r="U243" s="1"/>
    </row>
    <row r="244" spans="1:21" ht="12.75">
      <c r="A244" s="1"/>
      <c r="B244" s="1"/>
      <c r="C244" s="10"/>
      <c r="D244" s="10"/>
      <c r="E244" s="1"/>
      <c r="F244" s="1"/>
      <c r="G244" s="1"/>
      <c r="H244" s="1"/>
      <c r="I244" s="1"/>
      <c r="J244" s="1"/>
      <c r="K244" s="1"/>
      <c r="L244" s="1"/>
      <c r="M244" s="1"/>
      <c r="N244" s="1"/>
      <c r="O244" s="1"/>
      <c r="P244" s="1"/>
      <c r="Q244" s="1"/>
      <c r="R244" s="1"/>
      <c r="S244" s="1"/>
      <c r="T244" s="1"/>
      <c r="U244" s="1"/>
    </row>
    <row r="245" spans="1:21" ht="12.75">
      <c r="A245" s="1"/>
      <c r="B245" s="1"/>
      <c r="C245" s="10"/>
      <c r="D245" s="10"/>
      <c r="E245" s="1"/>
      <c r="F245" s="1"/>
      <c r="G245" s="1"/>
      <c r="H245" s="1"/>
      <c r="I245" s="1"/>
      <c r="J245" s="1"/>
      <c r="K245" s="1"/>
      <c r="L245" s="1"/>
      <c r="M245" s="1"/>
      <c r="N245" s="1"/>
      <c r="O245" s="1"/>
      <c r="P245" s="1"/>
      <c r="Q245" s="1"/>
      <c r="R245" s="1"/>
      <c r="S245" s="1"/>
      <c r="T245" s="1"/>
      <c r="U245" s="1"/>
    </row>
    <row r="246" spans="1:21" ht="12.75">
      <c r="A246" s="1"/>
      <c r="B246" s="1"/>
      <c r="C246" s="10"/>
      <c r="D246" s="10"/>
      <c r="E246" s="1"/>
      <c r="F246" s="1"/>
      <c r="G246" s="1"/>
      <c r="H246" s="1"/>
      <c r="I246" s="1"/>
      <c r="J246" s="1"/>
      <c r="K246" s="1"/>
      <c r="L246" s="1"/>
      <c r="M246" s="1"/>
      <c r="N246" s="1"/>
      <c r="O246" s="1"/>
      <c r="P246" s="1"/>
      <c r="Q246" s="1"/>
      <c r="R246" s="1"/>
      <c r="S246" s="1"/>
      <c r="T246" s="1"/>
      <c r="U246" s="1"/>
    </row>
    <row r="247" spans="1:21" ht="12.75">
      <c r="A247" s="1"/>
      <c r="B247" s="1"/>
      <c r="C247" s="1"/>
      <c r="D247" s="1"/>
      <c r="E247" s="1"/>
      <c r="F247" s="1"/>
      <c r="G247" s="1"/>
      <c r="H247" s="1"/>
      <c r="I247" s="1"/>
      <c r="J247" s="1"/>
      <c r="K247" s="1"/>
      <c r="L247" s="1"/>
      <c r="M247" s="1"/>
      <c r="N247" s="1"/>
      <c r="O247" s="1"/>
      <c r="P247" s="1"/>
      <c r="Q247" s="1"/>
      <c r="R247" s="1"/>
      <c r="S247" s="1"/>
      <c r="T247" s="1"/>
      <c r="U247" s="1"/>
    </row>
    <row r="248" spans="1:21" ht="12.75">
      <c r="A248" s="1"/>
      <c r="B248" s="1"/>
      <c r="C248" s="1"/>
      <c r="D248" s="1"/>
      <c r="E248" s="1"/>
      <c r="F248" s="1"/>
      <c r="G248" s="1"/>
      <c r="H248" s="1"/>
      <c r="I248" s="1"/>
      <c r="J248" s="1"/>
      <c r="K248" s="1"/>
      <c r="L248" s="1"/>
      <c r="M248" s="1"/>
      <c r="N248" s="1"/>
      <c r="O248" s="1"/>
      <c r="P248" s="1"/>
      <c r="Q248" s="1"/>
      <c r="R248" s="1"/>
      <c r="S248" s="1"/>
      <c r="T248" s="1"/>
      <c r="U248" s="1"/>
    </row>
    <row r="249" spans="1:21" ht="12.75">
      <c r="A249" s="1"/>
      <c r="B249" s="1"/>
      <c r="C249" s="1"/>
      <c r="D249" s="1"/>
      <c r="E249" s="1"/>
      <c r="F249" s="1"/>
      <c r="G249" s="1"/>
      <c r="H249" s="1"/>
      <c r="I249" s="1"/>
      <c r="J249" s="1"/>
      <c r="K249" s="1"/>
      <c r="L249" s="1"/>
      <c r="M249" s="1"/>
      <c r="N249" s="1"/>
      <c r="O249" s="1"/>
      <c r="P249" s="1"/>
      <c r="Q249" s="1"/>
      <c r="R249" s="1"/>
      <c r="S249" s="1"/>
      <c r="T249" s="1"/>
      <c r="U249" s="1"/>
    </row>
    <row r="250" spans="1:21" ht="12.75">
      <c r="A250" s="1"/>
      <c r="B250" s="1"/>
      <c r="C250" s="1"/>
      <c r="D250" s="1"/>
      <c r="E250" s="1"/>
      <c r="F250" s="1"/>
      <c r="G250" s="1"/>
      <c r="H250" s="1"/>
      <c r="I250" s="1"/>
      <c r="J250" s="1"/>
      <c r="K250" s="1"/>
      <c r="L250" s="1"/>
      <c r="M250" s="1"/>
      <c r="N250" s="1"/>
      <c r="O250" s="1"/>
      <c r="P250" s="1"/>
      <c r="Q250" s="1"/>
      <c r="R250" s="1"/>
      <c r="S250" s="1"/>
      <c r="T250" s="1"/>
      <c r="U250" s="1"/>
    </row>
    <row r="251" spans="1:21" ht="12.75">
      <c r="A251" s="1"/>
      <c r="B251" s="1"/>
      <c r="C251" s="1"/>
      <c r="D251" s="1"/>
      <c r="E251" s="1"/>
      <c r="F251" s="1"/>
      <c r="G251" s="1"/>
      <c r="H251" s="1"/>
      <c r="I251" s="1"/>
      <c r="J251" s="1"/>
      <c r="K251" s="1"/>
      <c r="L251" s="1"/>
      <c r="M251" s="1"/>
      <c r="N251" s="1"/>
      <c r="O251" s="1"/>
      <c r="P251" s="1"/>
      <c r="Q251" s="1"/>
      <c r="R251" s="1"/>
      <c r="S251" s="1"/>
      <c r="T251" s="1"/>
      <c r="U251" s="1"/>
    </row>
    <row r="252" spans="1:21" ht="12.75">
      <c r="A252" s="1"/>
      <c r="B252" s="1"/>
      <c r="C252" s="1"/>
      <c r="D252" s="1"/>
      <c r="E252" s="1"/>
      <c r="F252" s="1"/>
      <c r="G252" s="1"/>
      <c r="H252" s="1"/>
      <c r="I252" s="1"/>
      <c r="J252" s="1"/>
      <c r="K252" s="1"/>
      <c r="L252" s="1"/>
      <c r="M252" s="1"/>
      <c r="N252" s="1"/>
      <c r="O252" s="1"/>
      <c r="P252" s="1"/>
      <c r="Q252" s="1"/>
      <c r="R252" s="1"/>
      <c r="S252" s="1"/>
      <c r="T252" s="1"/>
      <c r="U252" s="1"/>
    </row>
    <row r="253" spans="1:21" ht="12.75">
      <c r="A253" s="1"/>
      <c r="B253" s="1"/>
      <c r="C253" s="1"/>
      <c r="D253" s="1"/>
      <c r="E253" s="1"/>
      <c r="F253" s="1"/>
      <c r="G253" s="1"/>
      <c r="H253" s="1"/>
      <c r="I253" s="1"/>
      <c r="J253" s="1"/>
      <c r="K253" s="1"/>
      <c r="L253" s="1"/>
      <c r="M253" s="1"/>
      <c r="N253" s="1"/>
      <c r="O253" s="1"/>
      <c r="P253" s="1"/>
      <c r="Q253" s="1"/>
      <c r="R253" s="1"/>
      <c r="S253" s="1"/>
      <c r="T253" s="1"/>
      <c r="U253" s="1"/>
    </row>
    <row r="254" spans="1:21" ht="12.75">
      <c r="A254" s="1"/>
      <c r="B254" s="1"/>
      <c r="C254" s="1"/>
      <c r="D254" s="1"/>
      <c r="E254" s="1"/>
      <c r="F254" s="1"/>
      <c r="G254" s="1"/>
      <c r="H254" s="1"/>
      <c r="I254" s="1"/>
      <c r="J254" s="1"/>
      <c r="K254" s="1"/>
      <c r="L254" s="1"/>
      <c r="M254" s="1"/>
      <c r="N254" s="1"/>
      <c r="O254" s="1"/>
      <c r="P254" s="1"/>
      <c r="Q254" s="1"/>
      <c r="R254" s="1"/>
      <c r="S254" s="1"/>
      <c r="T254" s="1"/>
      <c r="U254" s="1"/>
    </row>
    <row r="255" spans="1:21" ht="12.75">
      <c r="A255" s="1"/>
      <c r="B255" s="1"/>
      <c r="C255" s="1"/>
      <c r="D255" s="1"/>
      <c r="E255" s="1"/>
      <c r="F255" s="1"/>
      <c r="G255" s="1"/>
      <c r="H255" s="1"/>
      <c r="I255" s="1"/>
      <c r="J255" s="1"/>
      <c r="K255" s="1"/>
      <c r="L255" s="1"/>
      <c r="M255" s="1"/>
      <c r="N255" s="1"/>
      <c r="O255" s="1"/>
      <c r="P255" s="1"/>
      <c r="Q255" s="1"/>
      <c r="R255" s="1"/>
      <c r="S255" s="1"/>
      <c r="T255" s="1"/>
      <c r="U255" s="1"/>
    </row>
    <row r="256" spans="1:21" ht="12.75">
      <c r="A256" s="1"/>
      <c r="B256" s="1"/>
      <c r="C256" s="1"/>
      <c r="D256" s="1"/>
      <c r="E256" s="1"/>
      <c r="F256" s="1"/>
      <c r="G256" s="1"/>
      <c r="H256" s="1"/>
      <c r="I256" s="1"/>
      <c r="J256" s="1"/>
      <c r="K256" s="1"/>
      <c r="L256" s="1"/>
      <c r="M256" s="1"/>
      <c r="N256" s="1"/>
      <c r="O256" s="1"/>
      <c r="P256" s="1"/>
      <c r="Q256" s="1"/>
      <c r="R256" s="1"/>
      <c r="S256" s="1"/>
      <c r="T256" s="1"/>
      <c r="U256" s="1"/>
    </row>
    <row r="257" spans="1:21" ht="12.75">
      <c r="A257" s="1"/>
      <c r="B257" s="1"/>
      <c r="C257" s="1"/>
      <c r="D257" s="1"/>
      <c r="E257" s="1"/>
      <c r="F257" s="1"/>
      <c r="G257" s="1"/>
      <c r="H257" s="1"/>
      <c r="I257" s="1"/>
      <c r="J257" s="1"/>
      <c r="K257" s="1"/>
      <c r="L257" s="1"/>
      <c r="M257" s="1"/>
      <c r="N257" s="1"/>
      <c r="O257" s="1"/>
      <c r="P257" s="1"/>
      <c r="Q257" s="1"/>
      <c r="R257" s="1"/>
      <c r="S257" s="1"/>
      <c r="T257" s="1"/>
      <c r="U257" s="1"/>
    </row>
    <row r="258" spans="1:21" ht="12.75">
      <c r="A258" s="1"/>
      <c r="B258" s="1"/>
      <c r="C258" s="1"/>
      <c r="D258" s="1"/>
      <c r="E258" s="1"/>
      <c r="F258" s="1"/>
      <c r="G258" s="1"/>
      <c r="H258" s="1"/>
      <c r="I258" s="1"/>
      <c r="J258" s="1"/>
      <c r="K258" s="1"/>
      <c r="L258" s="1"/>
      <c r="M258" s="1"/>
      <c r="N258" s="1"/>
      <c r="O258" s="1"/>
      <c r="P258" s="1"/>
      <c r="Q258" s="1"/>
      <c r="R258" s="1"/>
      <c r="S258" s="1"/>
      <c r="T258" s="1"/>
      <c r="U258" s="1"/>
    </row>
    <row r="259" spans="1:21" ht="12.75">
      <c r="A259" s="1"/>
      <c r="B259" s="1"/>
      <c r="C259" s="1"/>
      <c r="D259" s="1"/>
      <c r="E259" s="1"/>
      <c r="F259" s="1"/>
      <c r="G259" s="1"/>
      <c r="H259" s="1"/>
      <c r="I259" s="1"/>
      <c r="J259" s="1"/>
      <c r="K259" s="1"/>
      <c r="L259" s="1"/>
      <c r="M259" s="1"/>
      <c r="N259" s="1"/>
      <c r="O259" s="1"/>
      <c r="P259" s="1"/>
      <c r="Q259" s="1"/>
      <c r="R259" s="1"/>
      <c r="S259" s="1"/>
      <c r="T259" s="1"/>
      <c r="U259" s="1"/>
    </row>
    <row r="260" spans="1:21" ht="12.75">
      <c r="A260" s="1"/>
      <c r="B260" s="1"/>
      <c r="C260" s="1"/>
      <c r="D260" s="1"/>
      <c r="E260" s="1"/>
      <c r="F260" s="1"/>
      <c r="G260" s="1"/>
      <c r="H260" s="1"/>
      <c r="I260" s="1"/>
      <c r="J260" s="1"/>
      <c r="K260" s="1"/>
      <c r="L260" s="1"/>
      <c r="M260" s="1"/>
      <c r="N260" s="1"/>
      <c r="O260" s="1"/>
      <c r="P260" s="1"/>
      <c r="Q260" s="1"/>
      <c r="R260" s="1"/>
      <c r="S260" s="1"/>
      <c r="T260" s="1"/>
      <c r="U260" s="1"/>
    </row>
    <row r="261" spans="1:21" ht="12.75">
      <c r="A261" s="1"/>
      <c r="B261" s="1"/>
      <c r="C261" s="1"/>
      <c r="D261" s="1"/>
      <c r="E261" s="1"/>
      <c r="F261" s="1"/>
      <c r="G261" s="1"/>
      <c r="H261" s="1"/>
      <c r="I261" s="1"/>
      <c r="J261" s="1"/>
      <c r="K261" s="1"/>
      <c r="L261" s="1"/>
      <c r="M261" s="1"/>
      <c r="N261" s="1"/>
      <c r="O261" s="1"/>
      <c r="P261" s="1"/>
      <c r="Q261" s="1"/>
      <c r="R261" s="1"/>
      <c r="S261" s="1"/>
      <c r="T261" s="1"/>
      <c r="U261" s="1"/>
    </row>
    <row r="262" spans="1:21" ht="12.75">
      <c r="A262" s="1"/>
      <c r="B262" s="1"/>
      <c r="C262" s="1"/>
      <c r="D262" s="1"/>
      <c r="E262" s="1"/>
      <c r="F262" s="1"/>
      <c r="G262" s="1"/>
      <c r="H262" s="1"/>
      <c r="I262" s="1"/>
      <c r="J262" s="1"/>
      <c r="K262" s="1"/>
      <c r="L262" s="1"/>
      <c r="M262" s="1"/>
      <c r="N262" s="1"/>
      <c r="O262" s="1"/>
      <c r="P262" s="1"/>
      <c r="Q262" s="1"/>
      <c r="R262" s="1"/>
      <c r="S262" s="1"/>
      <c r="T262" s="1"/>
      <c r="U262" s="1"/>
    </row>
    <row r="263" spans="1:21" ht="12.75">
      <c r="A263" s="1"/>
      <c r="B263" s="1"/>
      <c r="C263" s="1"/>
      <c r="D263" s="1"/>
      <c r="E263" s="1"/>
      <c r="F263" s="1"/>
      <c r="G263" s="1"/>
      <c r="H263" s="1"/>
      <c r="I263" s="1"/>
      <c r="J263" s="1"/>
      <c r="K263" s="1"/>
      <c r="L263" s="1"/>
      <c r="M263" s="1"/>
      <c r="N263" s="1"/>
      <c r="O263" s="1"/>
      <c r="P263" s="1"/>
      <c r="Q263" s="1"/>
      <c r="R263" s="1"/>
      <c r="S263" s="1"/>
      <c r="T263" s="1"/>
      <c r="U263" s="1"/>
    </row>
    <row r="264" spans="1:21" ht="12.75">
      <c r="A264" s="1"/>
      <c r="B264" s="1"/>
      <c r="C264" s="1"/>
      <c r="D264" s="1"/>
      <c r="E264" s="1"/>
      <c r="F264" s="1"/>
      <c r="G264" s="1"/>
      <c r="H264" s="1"/>
      <c r="I264" s="1"/>
      <c r="J264" s="1"/>
      <c r="K264" s="1"/>
      <c r="L264" s="1"/>
      <c r="M264" s="1"/>
      <c r="N264" s="1"/>
      <c r="O264" s="1"/>
      <c r="P264" s="1"/>
      <c r="Q264" s="1"/>
      <c r="R264" s="1"/>
      <c r="S264" s="1"/>
      <c r="T264" s="1"/>
      <c r="U264" s="1"/>
    </row>
    <row r="265" spans="1:21" ht="12.75">
      <c r="A265" s="1"/>
      <c r="B265" s="1"/>
      <c r="C265" s="1"/>
      <c r="D265" s="1"/>
      <c r="E265" s="1"/>
      <c r="F265" s="1"/>
      <c r="G265" s="1"/>
      <c r="H265" s="1"/>
      <c r="I265" s="1"/>
      <c r="J265" s="1"/>
      <c r="K265" s="1"/>
      <c r="L265" s="1"/>
      <c r="M265" s="1"/>
      <c r="N265" s="1"/>
      <c r="O265" s="1"/>
      <c r="P265" s="1"/>
      <c r="Q265" s="1"/>
      <c r="R265" s="1"/>
      <c r="S265" s="1"/>
      <c r="T265" s="1"/>
      <c r="U265" s="1"/>
    </row>
    <row r="266" spans="1:21" ht="12.75">
      <c r="A266" s="1"/>
      <c r="B266" s="1"/>
      <c r="C266" s="1"/>
      <c r="D266" s="1"/>
      <c r="E266" s="1"/>
      <c r="F266" s="1"/>
      <c r="G266" s="1"/>
      <c r="H266" s="1"/>
      <c r="I266" s="1"/>
      <c r="J266" s="1"/>
      <c r="K266" s="1"/>
      <c r="L266" s="1"/>
      <c r="M266" s="1"/>
      <c r="N266" s="1"/>
      <c r="O266" s="1"/>
      <c r="P266" s="1"/>
      <c r="Q266" s="1"/>
      <c r="R266" s="1"/>
      <c r="S266" s="1"/>
      <c r="T266" s="1"/>
      <c r="U266" s="1"/>
    </row>
    <row r="267" spans="1:21" ht="12.75">
      <c r="A267" s="1"/>
      <c r="B267" s="1"/>
      <c r="C267" s="1"/>
      <c r="D267" s="1"/>
      <c r="E267" s="1"/>
      <c r="F267" s="1"/>
      <c r="G267" s="1"/>
      <c r="H267" s="1"/>
      <c r="I267" s="1"/>
      <c r="J267" s="1"/>
      <c r="K267" s="1"/>
      <c r="L267" s="1"/>
      <c r="M267" s="1"/>
      <c r="N267" s="1"/>
      <c r="O267" s="1"/>
      <c r="P267" s="1"/>
      <c r="Q267" s="1"/>
      <c r="R267" s="1"/>
      <c r="S267" s="1"/>
      <c r="T267" s="1"/>
      <c r="U267" s="1"/>
    </row>
    <row r="268" spans="1:21" ht="12.75">
      <c r="A268" s="1"/>
      <c r="B268" s="1"/>
      <c r="C268" s="1"/>
      <c r="D268" s="1"/>
      <c r="E268" s="1"/>
      <c r="F268" s="1"/>
      <c r="G268" s="1"/>
      <c r="H268" s="1"/>
      <c r="I268" s="1"/>
      <c r="J268" s="1"/>
      <c r="K268" s="1"/>
      <c r="L268" s="1"/>
      <c r="M268" s="1"/>
      <c r="N268" s="1"/>
      <c r="O268" s="1"/>
      <c r="P268" s="1"/>
      <c r="Q268" s="1"/>
      <c r="R268" s="1"/>
      <c r="S268" s="1"/>
      <c r="T268" s="1"/>
      <c r="U268" s="1"/>
    </row>
    <row r="269" spans="1:21" ht="12.75">
      <c r="A269" s="1"/>
      <c r="B269" s="1"/>
      <c r="C269" s="1"/>
      <c r="D269" s="1"/>
      <c r="E269" s="1"/>
      <c r="F269" s="1"/>
      <c r="G269" s="1"/>
      <c r="H269" s="1"/>
      <c r="I269" s="1"/>
      <c r="J269" s="1"/>
      <c r="K269" s="1"/>
      <c r="L269" s="1"/>
      <c r="M269" s="1"/>
      <c r="N269" s="1"/>
      <c r="O269" s="1"/>
      <c r="P269" s="1"/>
      <c r="Q269" s="1"/>
      <c r="R269" s="1"/>
      <c r="S269" s="1"/>
      <c r="T269" s="1"/>
      <c r="U269" s="1"/>
    </row>
    <row r="270" spans="1:21" ht="12.75">
      <c r="A270" s="1"/>
      <c r="B270" s="1"/>
      <c r="C270" s="1"/>
      <c r="D270" s="1"/>
      <c r="E270" s="1"/>
      <c r="F270" s="1"/>
      <c r="G270" s="1"/>
      <c r="H270" s="1"/>
      <c r="I270" s="1"/>
      <c r="J270" s="1"/>
      <c r="K270" s="1"/>
      <c r="L270" s="1"/>
      <c r="M270" s="1"/>
      <c r="N270" s="1"/>
      <c r="O270" s="1"/>
      <c r="P270" s="1"/>
      <c r="Q270" s="1"/>
      <c r="R270" s="1"/>
      <c r="S270" s="1"/>
      <c r="T270" s="1"/>
      <c r="U270" s="1"/>
    </row>
    <row r="271" spans="1:21" ht="12.75">
      <c r="A271" s="1"/>
      <c r="B271" s="1"/>
      <c r="C271" s="1"/>
      <c r="D271" s="1"/>
      <c r="E271" s="1"/>
      <c r="F271" s="1"/>
      <c r="G271" s="1"/>
      <c r="H271" s="1"/>
      <c r="I271" s="1"/>
      <c r="J271" s="1"/>
      <c r="K271" s="1"/>
      <c r="L271" s="1"/>
      <c r="M271" s="1"/>
      <c r="N271" s="1"/>
      <c r="O271" s="1"/>
      <c r="P271" s="1"/>
      <c r="Q271" s="1"/>
      <c r="R271" s="1"/>
      <c r="S271" s="1"/>
      <c r="T271" s="1"/>
      <c r="U271" s="1"/>
    </row>
    <row r="272" spans="1:21" ht="12.75">
      <c r="A272" s="1"/>
      <c r="B272" s="1"/>
      <c r="C272" s="1"/>
      <c r="D272" s="1"/>
      <c r="E272" s="1"/>
      <c r="F272" s="1"/>
      <c r="G272" s="1"/>
      <c r="H272" s="1"/>
      <c r="I272" s="1"/>
      <c r="J272" s="1"/>
      <c r="K272" s="1"/>
      <c r="L272" s="1"/>
      <c r="M272" s="1"/>
      <c r="N272" s="1"/>
      <c r="O272" s="1"/>
      <c r="P272" s="1"/>
      <c r="Q272" s="1"/>
      <c r="R272" s="1"/>
      <c r="S272" s="1"/>
      <c r="T272" s="1"/>
      <c r="U272" s="1"/>
    </row>
    <row r="273" spans="1:21" ht="12.75">
      <c r="A273" s="1"/>
      <c r="B273" s="1"/>
      <c r="C273" s="1"/>
      <c r="D273" s="1"/>
      <c r="E273" s="1"/>
      <c r="F273" s="1"/>
      <c r="G273" s="1"/>
      <c r="H273" s="1"/>
      <c r="I273" s="1"/>
      <c r="J273" s="1"/>
      <c r="K273" s="1"/>
      <c r="L273" s="1"/>
      <c r="M273" s="1"/>
      <c r="N273" s="1"/>
      <c r="O273" s="1"/>
      <c r="P273" s="1"/>
      <c r="Q273" s="1"/>
      <c r="R273" s="1"/>
      <c r="S273" s="1"/>
      <c r="T273" s="1"/>
      <c r="U273" s="1"/>
    </row>
    <row r="274" spans="1:21" ht="12.75">
      <c r="A274" s="1"/>
      <c r="B274" s="1"/>
      <c r="C274" s="1"/>
      <c r="D274" s="1"/>
      <c r="E274" s="1"/>
      <c r="F274" s="1"/>
      <c r="G274" s="1"/>
      <c r="H274" s="1"/>
      <c r="I274" s="1"/>
      <c r="J274" s="1"/>
      <c r="K274" s="1"/>
      <c r="L274" s="1"/>
      <c r="M274" s="1"/>
      <c r="N274" s="1"/>
      <c r="O274" s="1"/>
      <c r="P274" s="1"/>
      <c r="Q274" s="1"/>
      <c r="R274" s="1"/>
      <c r="S274" s="1"/>
      <c r="T274" s="1"/>
      <c r="U274" s="1"/>
    </row>
    <row r="275" spans="1:21" ht="12.75">
      <c r="A275" s="1"/>
      <c r="B275" s="1"/>
      <c r="C275" s="1"/>
      <c r="D275" s="1"/>
      <c r="E275" s="1"/>
      <c r="F275" s="1"/>
      <c r="G275" s="1"/>
      <c r="H275" s="1"/>
      <c r="I275" s="1"/>
      <c r="J275" s="1"/>
      <c r="K275" s="1"/>
      <c r="L275" s="1"/>
      <c r="M275" s="1"/>
      <c r="N275" s="1"/>
      <c r="O275" s="1"/>
      <c r="P275" s="1"/>
      <c r="Q275" s="1"/>
      <c r="R275" s="1"/>
      <c r="S275" s="1"/>
      <c r="T275" s="1"/>
      <c r="U275" s="1"/>
    </row>
    <row r="276" spans="1:21" ht="12.75">
      <c r="A276" s="1"/>
      <c r="B276" s="1"/>
      <c r="C276" s="1"/>
      <c r="D276" s="1"/>
      <c r="E276" s="1"/>
      <c r="F276" s="1"/>
      <c r="G276" s="1"/>
      <c r="H276" s="1"/>
      <c r="I276" s="1"/>
      <c r="J276" s="1"/>
      <c r="K276" s="1"/>
      <c r="L276" s="1"/>
      <c r="M276" s="1"/>
      <c r="N276" s="1"/>
      <c r="O276" s="1"/>
      <c r="P276" s="1"/>
      <c r="Q276" s="1"/>
      <c r="R276" s="1"/>
      <c r="S276" s="1"/>
      <c r="T276" s="1"/>
      <c r="U276" s="1"/>
    </row>
    <row r="277" spans="1:21" ht="12.75">
      <c r="A277" s="1"/>
      <c r="B277" s="1"/>
      <c r="C277" s="1"/>
      <c r="D277" s="1"/>
      <c r="E277" s="1"/>
      <c r="F277" s="1"/>
      <c r="G277" s="1"/>
      <c r="H277" s="1"/>
      <c r="I277" s="1"/>
      <c r="J277" s="1"/>
      <c r="K277" s="1"/>
      <c r="L277" s="1"/>
      <c r="M277" s="1"/>
      <c r="N277" s="1"/>
      <c r="O277" s="1"/>
      <c r="P277" s="1"/>
      <c r="Q277" s="1"/>
      <c r="R277" s="1"/>
      <c r="S277" s="1"/>
      <c r="T277" s="1"/>
      <c r="U277" s="1"/>
    </row>
    <row r="278" spans="1:21" ht="12.75">
      <c r="A278" s="1"/>
      <c r="B278" s="1"/>
      <c r="C278" s="1"/>
      <c r="D278" s="1"/>
      <c r="E278" s="1"/>
      <c r="F278" s="1"/>
      <c r="G278" s="1"/>
      <c r="H278" s="1"/>
      <c r="I278" s="1"/>
      <c r="J278" s="1"/>
      <c r="K278" s="1"/>
      <c r="L278" s="1"/>
      <c r="M278" s="1"/>
      <c r="N278" s="1"/>
      <c r="O278" s="1"/>
      <c r="P278" s="1"/>
      <c r="Q278" s="1"/>
      <c r="R278" s="1"/>
      <c r="S278" s="1"/>
      <c r="T278" s="1"/>
      <c r="U278" s="1"/>
    </row>
    <row r="279" spans="1:21" ht="12.75">
      <c r="A279" s="1"/>
      <c r="B279" s="1"/>
      <c r="C279" s="1"/>
      <c r="D279" s="1"/>
      <c r="E279" s="1"/>
      <c r="F279" s="1"/>
      <c r="G279" s="1"/>
      <c r="H279" s="1"/>
      <c r="I279" s="1"/>
      <c r="J279" s="1"/>
      <c r="K279" s="1"/>
      <c r="L279" s="1"/>
      <c r="M279" s="1"/>
      <c r="N279" s="1"/>
      <c r="O279" s="1"/>
      <c r="P279" s="1"/>
      <c r="Q279" s="1"/>
      <c r="R279" s="1"/>
      <c r="S279" s="1"/>
      <c r="T279" s="1"/>
      <c r="U279" s="1"/>
    </row>
    <row r="280" spans="1:21" ht="12.75">
      <c r="A280" s="1"/>
      <c r="B280" s="1"/>
      <c r="C280" s="1"/>
      <c r="D280" s="1"/>
      <c r="E280" s="1"/>
      <c r="F280" s="1"/>
      <c r="G280" s="1"/>
      <c r="H280" s="1"/>
      <c r="I280" s="1"/>
      <c r="J280" s="1"/>
      <c r="K280" s="1"/>
      <c r="L280" s="1"/>
      <c r="M280" s="1"/>
      <c r="N280" s="1"/>
      <c r="O280" s="1"/>
      <c r="P280" s="1"/>
      <c r="Q280" s="1"/>
      <c r="R280" s="1"/>
      <c r="S280" s="1"/>
      <c r="T280" s="1"/>
      <c r="U280" s="1"/>
    </row>
    <row r="281" spans="1:21" ht="12.75">
      <c r="A281" s="1"/>
      <c r="B281" s="1"/>
      <c r="C281" s="1"/>
      <c r="D281" s="1"/>
      <c r="E281" s="1"/>
      <c r="F281" s="1"/>
      <c r="G281" s="1"/>
      <c r="H281" s="1"/>
      <c r="I281" s="1"/>
      <c r="J281" s="1"/>
      <c r="K281" s="1"/>
      <c r="L281" s="1"/>
      <c r="M281" s="1"/>
      <c r="N281" s="1"/>
      <c r="O281" s="1"/>
      <c r="P281" s="1"/>
      <c r="Q281" s="1"/>
      <c r="R281" s="1"/>
      <c r="S281" s="1"/>
      <c r="T281" s="1"/>
      <c r="U281" s="1"/>
    </row>
    <row r="282" spans="1:21" ht="12.75">
      <c r="A282" s="1"/>
      <c r="B282" s="1"/>
      <c r="C282" s="1"/>
      <c r="D282" s="1"/>
      <c r="E282" s="1"/>
      <c r="F282" s="1"/>
      <c r="G282" s="1"/>
      <c r="H282" s="1"/>
      <c r="I282" s="1"/>
      <c r="J282" s="1"/>
      <c r="K282" s="1"/>
      <c r="L282" s="1"/>
      <c r="M282" s="1"/>
      <c r="N282" s="1"/>
      <c r="O282" s="1"/>
      <c r="P282" s="1"/>
      <c r="Q282" s="1"/>
      <c r="R282" s="1"/>
      <c r="S282" s="1"/>
      <c r="T282" s="1"/>
      <c r="U282" s="1"/>
    </row>
    <row r="283" spans="1:21" ht="12.75">
      <c r="A283" s="1"/>
      <c r="B283" s="1"/>
      <c r="C283" s="1"/>
      <c r="D283" s="1"/>
      <c r="E283" s="1"/>
      <c r="F283" s="1"/>
      <c r="G283" s="1"/>
      <c r="H283" s="1"/>
      <c r="I283" s="1"/>
      <c r="J283" s="1"/>
      <c r="K283" s="1"/>
      <c r="L283" s="1"/>
      <c r="M283" s="1"/>
      <c r="N283" s="1"/>
      <c r="O283" s="1"/>
      <c r="P283" s="1"/>
      <c r="Q283" s="1"/>
      <c r="R283" s="1"/>
      <c r="S283" s="1"/>
      <c r="T283" s="1"/>
      <c r="U283" s="1"/>
    </row>
    <row r="284" spans="1:21" ht="12.75">
      <c r="A284" s="1"/>
      <c r="B284" s="1"/>
      <c r="C284" s="1"/>
      <c r="D284" s="1"/>
      <c r="E284" s="1"/>
      <c r="F284" s="1"/>
      <c r="G284" s="1"/>
      <c r="H284" s="1"/>
      <c r="I284" s="1"/>
      <c r="J284" s="1"/>
      <c r="K284" s="1"/>
      <c r="L284" s="1"/>
      <c r="M284" s="1"/>
      <c r="N284" s="1"/>
      <c r="O284" s="1"/>
      <c r="P284" s="1"/>
      <c r="Q284" s="1"/>
      <c r="R284" s="1"/>
      <c r="S284" s="1"/>
      <c r="T284" s="1"/>
      <c r="U284" s="1"/>
    </row>
    <row r="285" spans="1:21" ht="12.75">
      <c r="A285" s="1"/>
      <c r="B285" s="1"/>
      <c r="C285" s="1"/>
      <c r="D285" s="1"/>
      <c r="E285" s="1"/>
      <c r="F285" s="1"/>
      <c r="G285" s="1"/>
      <c r="H285" s="1"/>
      <c r="I285" s="1"/>
      <c r="J285" s="1"/>
      <c r="K285" s="1"/>
      <c r="L285" s="1"/>
      <c r="M285" s="1"/>
      <c r="N285" s="1"/>
      <c r="O285" s="1"/>
      <c r="P285" s="1"/>
      <c r="Q285" s="1"/>
      <c r="R285" s="1"/>
      <c r="S285" s="1"/>
      <c r="T285" s="1"/>
      <c r="U285" s="1"/>
    </row>
    <row r="286" spans="1:21" ht="12.75">
      <c r="A286" s="1"/>
      <c r="B286" s="1"/>
      <c r="C286" s="1"/>
      <c r="D286" s="1"/>
      <c r="E286" s="1"/>
      <c r="F286" s="1"/>
      <c r="G286" s="1"/>
      <c r="H286" s="1"/>
      <c r="I286" s="1"/>
      <c r="J286" s="1"/>
      <c r="K286" s="1"/>
      <c r="L286" s="1"/>
      <c r="M286" s="1"/>
      <c r="N286" s="1"/>
      <c r="O286" s="1"/>
      <c r="P286" s="1"/>
      <c r="Q286" s="1"/>
      <c r="R286" s="1"/>
      <c r="S286" s="1"/>
      <c r="T286" s="1"/>
      <c r="U286" s="1"/>
    </row>
    <row r="287" spans="1:21" ht="12.75">
      <c r="A287" s="1"/>
      <c r="B287" s="1"/>
      <c r="C287" s="1"/>
      <c r="D287" s="1"/>
      <c r="E287" s="1"/>
      <c r="F287" s="1"/>
      <c r="G287" s="1"/>
      <c r="H287" s="1"/>
      <c r="I287" s="1"/>
      <c r="J287" s="1"/>
      <c r="K287" s="1"/>
      <c r="L287" s="1"/>
      <c r="M287" s="1"/>
      <c r="N287" s="1"/>
      <c r="O287" s="1"/>
      <c r="P287" s="1"/>
      <c r="Q287" s="1"/>
      <c r="R287" s="1"/>
      <c r="S287" s="1"/>
      <c r="T287" s="1"/>
      <c r="U287" s="1"/>
    </row>
    <row r="288" spans="1:21" ht="12.75">
      <c r="A288" s="1"/>
      <c r="B288" s="1"/>
      <c r="C288" s="1"/>
      <c r="D288" s="1"/>
      <c r="E288" s="1"/>
      <c r="F288" s="1"/>
      <c r="G288" s="1"/>
      <c r="H288" s="1"/>
      <c r="I288" s="1"/>
      <c r="J288" s="1"/>
      <c r="K288" s="1"/>
      <c r="L288" s="1"/>
      <c r="M288" s="1"/>
      <c r="N288" s="1"/>
      <c r="O288" s="1"/>
      <c r="P288" s="1"/>
      <c r="Q288" s="1"/>
      <c r="R288" s="1"/>
      <c r="S288" s="1"/>
      <c r="T288" s="1"/>
      <c r="U288" s="1"/>
    </row>
    <row r="289" spans="1:21" ht="12.75">
      <c r="A289" s="1"/>
      <c r="B289" s="1"/>
      <c r="C289" s="1"/>
      <c r="D289" s="1"/>
      <c r="E289" s="1"/>
      <c r="F289" s="1"/>
      <c r="G289" s="1"/>
      <c r="H289" s="1"/>
      <c r="I289" s="1"/>
      <c r="J289" s="1"/>
      <c r="K289" s="1"/>
      <c r="L289" s="1"/>
      <c r="M289" s="1"/>
      <c r="N289" s="1"/>
      <c r="O289" s="1"/>
      <c r="P289" s="1"/>
      <c r="Q289" s="1"/>
      <c r="R289" s="1"/>
      <c r="S289" s="1"/>
      <c r="T289" s="1"/>
      <c r="U289" s="1"/>
    </row>
    <row r="290" spans="1:21" ht="12.75">
      <c r="A290" s="1"/>
      <c r="B290" s="1"/>
      <c r="C290" s="1"/>
      <c r="D290" s="1"/>
      <c r="E290" s="1"/>
      <c r="F290" s="1"/>
      <c r="G290" s="1"/>
      <c r="H290" s="1"/>
      <c r="I290" s="1"/>
      <c r="J290" s="1"/>
      <c r="K290" s="1"/>
      <c r="L290" s="1"/>
      <c r="M290" s="1"/>
      <c r="N290" s="1"/>
      <c r="O290" s="1"/>
      <c r="P290" s="1"/>
      <c r="Q290" s="1"/>
      <c r="R290" s="1"/>
      <c r="S290" s="1"/>
      <c r="T290" s="1"/>
      <c r="U290" s="1"/>
    </row>
    <row r="291" spans="1:21" ht="12.75">
      <c r="A291" s="1"/>
      <c r="B291" s="1"/>
      <c r="C291" s="1"/>
      <c r="D291" s="1"/>
      <c r="E291" s="1"/>
      <c r="F291" s="1"/>
      <c r="G291" s="1"/>
      <c r="H291" s="1"/>
      <c r="I291" s="1"/>
      <c r="J291" s="1"/>
      <c r="K291" s="1"/>
      <c r="L291" s="1"/>
      <c r="M291" s="1"/>
      <c r="N291" s="1"/>
      <c r="O291" s="1"/>
      <c r="P291" s="1"/>
      <c r="Q291" s="1"/>
      <c r="R291" s="1"/>
      <c r="S291" s="1"/>
      <c r="T291" s="1"/>
      <c r="U291" s="1"/>
    </row>
    <row r="292" spans="1:21" ht="12.75">
      <c r="A292" s="1"/>
      <c r="B292" s="1"/>
      <c r="C292" s="1"/>
      <c r="D292" s="1"/>
      <c r="E292" s="1"/>
      <c r="F292" s="1"/>
      <c r="G292" s="1"/>
      <c r="H292" s="1"/>
      <c r="I292" s="1"/>
      <c r="J292" s="1"/>
      <c r="K292" s="1"/>
      <c r="L292" s="1"/>
      <c r="M292" s="1"/>
      <c r="N292" s="1"/>
      <c r="O292" s="1"/>
      <c r="P292" s="1"/>
      <c r="Q292" s="1"/>
      <c r="R292" s="1"/>
      <c r="S292" s="1"/>
      <c r="T292" s="1"/>
      <c r="U292" s="1"/>
    </row>
    <row r="293" spans="1:21" ht="12.75">
      <c r="A293" s="1"/>
      <c r="B293" s="1"/>
      <c r="C293" s="1"/>
      <c r="D293" s="1"/>
      <c r="E293" s="1"/>
      <c r="F293" s="1"/>
      <c r="G293" s="1"/>
      <c r="H293" s="1"/>
      <c r="I293" s="1"/>
      <c r="J293" s="1"/>
      <c r="K293" s="1"/>
      <c r="L293" s="1"/>
      <c r="M293" s="1"/>
      <c r="N293" s="1"/>
      <c r="O293" s="1"/>
      <c r="P293" s="1"/>
      <c r="Q293" s="1"/>
      <c r="R293" s="1"/>
      <c r="S293" s="1"/>
      <c r="T293" s="1"/>
      <c r="U293" s="1"/>
    </row>
    <row r="294" spans="1:21" ht="12.75">
      <c r="A294" s="1"/>
      <c r="B294" s="1"/>
      <c r="C294" s="1"/>
      <c r="D294" s="1"/>
      <c r="E294" s="1"/>
      <c r="F294" s="1"/>
      <c r="G294" s="1"/>
      <c r="H294" s="1"/>
      <c r="I294" s="1"/>
      <c r="J294" s="1"/>
      <c r="K294" s="1"/>
      <c r="L294" s="1"/>
      <c r="M294" s="1"/>
      <c r="N294" s="1"/>
      <c r="O294" s="1"/>
      <c r="P294" s="1"/>
      <c r="Q294" s="1"/>
      <c r="R294" s="1"/>
      <c r="S294" s="1"/>
      <c r="T294" s="1"/>
      <c r="U294" s="1"/>
    </row>
    <row r="295" spans="1:21" ht="12.75">
      <c r="A295" s="1"/>
      <c r="B295" s="1"/>
      <c r="C295" s="1"/>
      <c r="D295" s="1"/>
      <c r="E295" s="1"/>
      <c r="F295" s="1"/>
      <c r="G295" s="1"/>
      <c r="H295" s="1"/>
      <c r="I295" s="1"/>
      <c r="J295" s="1"/>
      <c r="K295" s="1"/>
      <c r="L295" s="1"/>
      <c r="M295" s="1"/>
      <c r="N295" s="1"/>
      <c r="O295" s="1"/>
      <c r="P295" s="1"/>
      <c r="Q295" s="1"/>
      <c r="R295" s="1"/>
      <c r="S295" s="1"/>
      <c r="T295" s="1"/>
      <c r="U295" s="1"/>
    </row>
    <row r="296" spans="1:21" ht="12.75">
      <c r="A296" s="1"/>
      <c r="B296" s="1"/>
      <c r="C296" s="1"/>
      <c r="D296" s="1"/>
      <c r="E296" s="1"/>
      <c r="F296" s="1"/>
      <c r="G296" s="1"/>
      <c r="H296" s="1"/>
      <c r="I296" s="1"/>
      <c r="J296" s="1"/>
      <c r="K296" s="1"/>
      <c r="L296" s="1"/>
      <c r="M296" s="1"/>
      <c r="N296" s="1"/>
      <c r="O296" s="1"/>
      <c r="P296" s="1"/>
      <c r="Q296" s="1"/>
      <c r="R296" s="1"/>
      <c r="S296" s="1"/>
      <c r="T296" s="1"/>
      <c r="U296" s="1"/>
    </row>
    <row r="297" spans="1:21" ht="12.75">
      <c r="A297" s="1"/>
      <c r="B297" s="1"/>
      <c r="C297" s="1"/>
      <c r="D297" s="1"/>
      <c r="E297" s="1"/>
      <c r="F297" s="1"/>
      <c r="G297" s="1"/>
      <c r="H297" s="1"/>
      <c r="I297" s="1"/>
      <c r="J297" s="1"/>
      <c r="K297" s="1"/>
      <c r="L297" s="1"/>
      <c r="M297" s="1"/>
      <c r="N297" s="1"/>
      <c r="O297" s="1"/>
      <c r="P297" s="1"/>
      <c r="Q297" s="1"/>
      <c r="R297" s="1"/>
      <c r="S297" s="1"/>
      <c r="T297" s="1"/>
      <c r="U297" s="1"/>
    </row>
    <row r="298" spans="1:21" ht="12.75">
      <c r="A298" s="1"/>
      <c r="B298" s="1"/>
      <c r="C298" s="1"/>
      <c r="D298" s="1"/>
      <c r="E298" s="1"/>
      <c r="F298" s="1"/>
      <c r="G298" s="1"/>
      <c r="H298" s="1"/>
      <c r="I298" s="1"/>
      <c r="J298" s="1"/>
      <c r="K298" s="1"/>
      <c r="L298" s="1"/>
      <c r="M298" s="1"/>
      <c r="N298" s="1"/>
      <c r="O298" s="1"/>
      <c r="P298" s="1"/>
      <c r="Q298" s="1"/>
      <c r="R298" s="1"/>
      <c r="S298" s="1"/>
      <c r="T298" s="1"/>
      <c r="U298" s="1"/>
    </row>
    <row r="299" spans="1:21" ht="12.75">
      <c r="A299" s="1"/>
      <c r="B299" s="1"/>
      <c r="C299" s="1"/>
      <c r="D299" s="1"/>
      <c r="E299" s="1"/>
      <c r="F299" s="1"/>
      <c r="G299" s="1"/>
      <c r="H299" s="1"/>
      <c r="I299" s="1"/>
      <c r="J299" s="1"/>
      <c r="K299" s="1"/>
      <c r="L299" s="1"/>
      <c r="M299" s="1"/>
      <c r="N299" s="1"/>
      <c r="O299" s="1"/>
      <c r="P299" s="1"/>
      <c r="Q299" s="1"/>
      <c r="R299" s="1"/>
      <c r="S299" s="1"/>
      <c r="T299" s="1"/>
      <c r="U299" s="1"/>
    </row>
    <row r="300" spans="1:21" ht="12.75">
      <c r="A300" s="1"/>
      <c r="B300" s="1"/>
      <c r="C300" s="1"/>
      <c r="D300" s="1"/>
      <c r="E300" s="1"/>
      <c r="F300" s="1"/>
      <c r="G300" s="1"/>
      <c r="H300" s="1"/>
      <c r="I300" s="1"/>
      <c r="J300" s="1"/>
      <c r="K300" s="1"/>
      <c r="L300" s="1"/>
      <c r="M300" s="1"/>
      <c r="N300" s="1"/>
      <c r="O300" s="1"/>
      <c r="P300" s="1"/>
      <c r="Q300" s="1"/>
      <c r="R300" s="1"/>
      <c r="S300" s="1"/>
      <c r="T300" s="1"/>
      <c r="U300" s="1"/>
    </row>
    <row r="301" spans="1:21" ht="12.75">
      <c r="A301" s="1"/>
      <c r="B301" s="1"/>
      <c r="C301" s="1"/>
      <c r="D301" s="1"/>
      <c r="E301" s="1"/>
      <c r="F301" s="1"/>
      <c r="G301" s="1"/>
      <c r="H301" s="1"/>
      <c r="I301" s="1"/>
      <c r="J301" s="1"/>
      <c r="K301" s="1"/>
      <c r="L301" s="1"/>
      <c r="M301" s="1"/>
      <c r="N301" s="1"/>
      <c r="O301" s="1"/>
      <c r="P301" s="1"/>
      <c r="Q301" s="1"/>
      <c r="R301" s="1"/>
      <c r="S301" s="1"/>
      <c r="T301" s="1"/>
      <c r="U301" s="1"/>
    </row>
    <row r="302" spans="1:21" ht="12.75">
      <c r="A302" s="1"/>
      <c r="B302" s="1"/>
      <c r="C302" s="1"/>
      <c r="D302" s="1"/>
      <c r="E302" s="1"/>
      <c r="F302" s="1"/>
      <c r="G302" s="1"/>
      <c r="H302" s="1"/>
      <c r="I302" s="1"/>
      <c r="J302" s="1"/>
      <c r="K302" s="1"/>
      <c r="L302" s="1"/>
      <c r="M302" s="1"/>
      <c r="N302" s="1"/>
      <c r="O302" s="1"/>
      <c r="P302" s="1"/>
      <c r="Q302" s="1"/>
      <c r="R302" s="1"/>
      <c r="S302" s="1"/>
      <c r="T302" s="1"/>
      <c r="U302" s="1"/>
    </row>
    <row r="303" spans="1:21" ht="12.75">
      <c r="A303" s="1"/>
      <c r="B303" s="1"/>
      <c r="C303" s="1"/>
      <c r="D303" s="1"/>
      <c r="E303" s="1"/>
      <c r="F303" s="1"/>
      <c r="G303" s="1"/>
      <c r="H303" s="1"/>
      <c r="I303" s="1"/>
      <c r="J303" s="1"/>
      <c r="K303" s="1"/>
      <c r="L303" s="1"/>
      <c r="M303" s="1"/>
      <c r="N303" s="1"/>
      <c r="O303" s="1"/>
      <c r="P303" s="1"/>
      <c r="Q303" s="1"/>
      <c r="R303" s="1"/>
      <c r="S303" s="1"/>
      <c r="T303" s="1"/>
      <c r="U303" s="1"/>
    </row>
    <row r="304" spans="1:21" ht="12.75">
      <c r="A304" s="1"/>
      <c r="B304" s="1"/>
      <c r="C304" s="1"/>
      <c r="D304" s="1"/>
      <c r="E304" s="1"/>
      <c r="F304" s="1"/>
      <c r="G304" s="1"/>
      <c r="H304" s="1"/>
      <c r="I304" s="1"/>
      <c r="J304" s="1"/>
      <c r="K304" s="1"/>
      <c r="L304" s="1"/>
      <c r="M304" s="1"/>
      <c r="N304" s="1"/>
      <c r="O304" s="1"/>
      <c r="P304" s="1"/>
      <c r="Q304" s="1"/>
      <c r="R304" s="1"/>
      <c r="S304" s="1"/>
      <c r="T304" s="1"/>
      <c r="U304" s="1"/>
    </row>
    <row r="305" spans="1:21" ht="12.75">
      <c r="A305" s="1"/>
      <c r="B305" s="1"/>
      <c r="C305" s="1"/>
      <c r="D305" s="1"/>
      <c r="E305" s="1"/>
      <c r="F305" s="1"/>
      <c r="G305" s="1"/>
      <c r="H305" s="1"/>
      <c r="I305" s="1"/>
      <c r="J305" s="1"/>
      <c r="K305" s="1"/>
      <c r="L305" s="1"/>
      <c r="M305" s="1"/>
      <c r="N305" s="1"/>
      <c r="O305" s="1"/>
      <c r="P305" s="1"/>
      <c r="Q305" s="1"/>
      <c r="R305" s="1"/>
      <c r="S305" s="1"/>
      <c r="T305" s="1"/>
      <c r="U305" s="1"/>
    </row>
    <row r="306" spans="1:21" ht="12.75">
      <c r="A306" s="1"/>
      <c r="B306" s="1"/>
      <c r="C306" s="1"/>
      <c r="D306" s="1"/>
      <c r="E306" s="1"/>
      <c r="F306" s="1"/>
      <c r="G306" s="1"/>
      <c r="H306" s="1"/>
      <c r="I306" s="1"/>
      <c r="J306" s="1"/>
      <c r="K306" s="1"/>
      <c r="L306" s="1"/>
      <c r="M306" s="1"/>
      <c r="N306" s="1"/>
      <c r="O306" s="1"/>
      <c r="P306" s="1"/>
      <c r="Q306" s="1"/>
      <c r="R306" s="1"/>
      <c r="S306" s="1"/>
      <c r="T306" s="1"/>
      <c r="U306" s="1"/>
    </row>
    <row r="307" spans="1:21" ht="12.75">
      <c r="A307" s="1"/>
      <c r="B307" s="1"/>
      <c r="C307" s="1"/>
      <c r="D307" s="1"/>
      <c r="E307" s="1"/>
      <c r="F307" s="1"/>
      <c r="G307" s="1"/>
      <c r="H307" s="1"/>
      <c r="I307" s="1"/>
      <c r="J307" s="1"/>
      <c r="K307" s="1"/>
      <c r="L307" s="1"/>
      <c r="M307" s="1"/>
      <c r="N307" s="1"/>
      <c r="O307" s="1"/>
      <c r="P307" s="1"/>
      <c r="Q307" s="1"/>
      <c r="R307" s="1"/>
      <c r="S307" s="1"/>
      <c r="T307" s="1"/>
      <c r="U307" s="1"/>
    </row>
    <row r="308" spans="1:21" ht="12.75">
      <c r="A308" s="1"/>
      <c r="B308" s="1"/>
      <c r="C308" s="1"/>
      <c r="D308" s="1"/>
      <c r="E308" s="1"/>
      <c r="F308" s="1"/>
      <c r="G308" s="1"/>
      <c r="H308" s="1"/>
      <c r="I308" s="1"/>
      <c r="J308" s="1"/>
      <c r="K308" s="1"/>
      <c r="L308" s="1"/>
      <c r="M308" s="1"/>
      <c r="N308" s="1"/>
      <c r="O308" s="1"/>
      <c r="P308" s="1"/>
      <c r="Q308" s="1"/>
      <c r="R308" s="1"/>
      <c r="S308" s="1"/>
      <c r="T308" s="1"/>
      <c r="U308" s="1"/>
    </row>
    <row r="309" spans="1:21" ht="12.75">
      <c r="A309" s="1"/>
      <c r="B309" s="1"/>
      <c r="C309" s="1"/>
      <c r="D309" s="1"/>
      <c r="E309" s="1"/>
      <c r="F309" s="1"/>
      <c r="G309" s="1"/>
      <c r="H309" s="1"/>
      <c r="I309" s="1"/>
      <c r="J309" s="1"/>
      <c r="K309" s="1"/>
      <c r="L309" s="1"/>
      <c r="M309" s="1"/>
      <c r="N309" s="1"/>
      <c r="O309" s="1"/>
      <c r="P309" s="1"/>
      <c r="Q309" s="1"/>
      <c r="R309" s="1"/>
      <c r="S309" s="1"/>
      <c r="T309" s="1"/>
      <c r="U309" s="1"/>
    </row>
    <row r="310" spans="1:21" ht="12.75">
      <c r="A310" s="1"/>
      <c r="B310" s="1"/>
      <c r="C310" s="1"/>
      <c r="D310" s="1"/>
      <c r="E310" s="1"/>
      <c r="F310" s="1"/>
      <c r="G310" s="1"/>
      <c r="H310" s="1"/>
      <c r="I310" s="1"/>
      <c r="J310" s="1"/>
      <c r="K310" s="1"/>
      <c r="L310" s="1"/>
      <c r="M310" s="1"/>
      <c r="N310" s="1"/>
      <c r="O310" s="1"/>
      <c r="P310" s="1"/>
      <c r="Q310" s="1"/>
      <c r="R310" s="1"/>
      <c r="S310" s="1"/>
      <c r="T310" s="1"/>
      <c r="U310" s="1"/>
    </row>
    <row r="311" spans="1:21" ht="12.75">
      <c r="A311" s="1"/>
      <c r="B311" s="1"/>
      <c r="C311" s="1"/>
      <c r="D311" s="1"/>
      <c r="E311" s="1"/>
      <c r="F311" s="1"/>
      <c r="G311" s="1"/>
      <c r="H311" s="1"/>
      <c r="I311" s="1"/>
      <c r="J311" s="1"/>
      <c r="K311" s="1"/>
      <c r="L311" s="1"/>
      <c r="M311" s="1"/>
      <c r="N311" s="1"/>
      <c r="O311" s="1"/>
      <c r="P311" s="1"/>
      <c r="Q311" s="1"/>
      <c r="R311" s="1"/>
      <c r="S311" s="1"/>
      <c r="T311" s="1"/>
      <c r="U311" s="1"/>
    </row>
    <row r="312" spans="1:21" ht="12.75">
      <c r="A312" s="1"/>
      <c r="B312" s="1"/>
      <c r="C312" s="1"/>
      <c r="D312" s="1"/>
      <c r="E312" s="1"/>
      <c r="F312" s="1"/>
      <c r="G312" s="1"/>
      <c r="H312" s="1"/>
      <c r="I312" s="1"/>
      <c r="J312" s="1"/>
      <c r="K312" s="1"/>
      <c r="L312" s="1"/>
      <c r="M312" s="1"/>
      <c r="N312" s="1"/>
      <c r="O312" s="1"/>
      <c r="P312" s="1"/>
      <c r="Q312" s="1"/>
      <c r="R312" s="1"/>
      <c r="S312" s="1"/>
      <c r="T312" s="1"/>
      <c r="U312" s="1"/>
    </row>
    <row r="313" spans="1:21" ht="12.75">
      <c r="A313" s="1"/>
      <c r="B313" s="1"/>
      <c r="C313" s="1"/>
      <c r="D313" s="1"/>
      <c r="E313" s="1"/>
      <c r="F313" s="1"/>
      <c r="G313" s="1"/>
      <c r="H313" s="1"/>
      <c r="I313" s="1"/>
      <c r="J313" s="1"/>
      <c r="K313" s="1"/>
      <c r="L313" s="1"/>
      <c r="M313" s="1"/>
      <c r="N313" s="1"/>
      <c r="O313" s="1"/>
      <c r="P313" s="1"/>
      <c r="Q313" s="1"/>
      <c r="R313" s="1"/>
      <c r="S313" s="1"/>
      <c r="T313" s="1"/>
      <c r="U313" s="1"/>
    </row>
    <row r="314" spans="1:21" ht="12.75">
      <c r="A314" s="1"/>
      <c r="B314" s="1"/>
      <c r="C314" s="1"/>
      <c r="D314" s="1"/>
      <c r="E314" s="1"/>
      <c r="F314" s="1"/>
      <c r="G314" s="1"/>
      <c r="H314" s="1"/>
      <c r="I314" s="1"/>
      <c r="J314" s="1"/>
      <c r="K314" s="1"/>
      <c r="L314" s="1"/>
      <c r="M314" s="1"/>
      <c r="N314" s="1"/>
      <c r="O314" s="1"/>
      <c r="P314" s="1"/>
      <c r="Q314" s="1"/>
      <c r="R314" s="1"/>
      <c r="S314" s="1"/>
      <c r="T314" s="1"/>
      <c r="U314" s="1"/>
    </row>
    <row r="315" spans="1:21" ht="12.75">
      <c r="A315" s="1"/>
      <c r="B315" s="1"/>
      <c r="C315" s="1"/>
      <c r="D315" s="1"/>
      <c r="E315" s="1"/>
      <c r="F315" s="1"/>
      <c r="G315" s="1"/>
      <c r="H315" s="1"/>
      <c r="I315" s="1"/>
      <c r="J315" s="1"/>
      <c r="K315" s="1"/>
      <c r="L315" s="1"/>
      <c r="M315" s="1"/>
      <c r="N315" s="1"/>
      <c r="O315" s="1"/>
      <c r="P315" s="1"/>
      <c r="Q315" s="1"/>
      <c r="R315" s="1"/>
      <c r="S315" s="1"/>
      <c r="T315" s="1"/>
      <c r="U315" s="1"/>
    </row>
    <row r="316" spans="1:21" ht="12.75">
      <c r="A316" s="1"/>
      <c r="B316" s="1"/>
      <c r="C316" s="1"/>
      <c r="D316" s="1"/>
      <c r="E316" s="1"/>
      <c r="F316" s="1"/>
      <c r="G316" s="1"/>
      <c r="H316" s="1"/>
      <c r="I316" s="1"/>
      <c r="J316" s="1"/>
      <c r="K316" s="1"/>
      <c r="L316" s="1"/>
      <c r="M316" s="1"/>
      <c r="N316" s="1"/>
      <c r="O316" s="1"/>
      <c r="P316" s="1"/>
      <c r="Q316" s="1"/>
      <c r="R316" s="1"/>
      <c r="S316" s="1"/>
      <c r="T316" s="1"/>
      <c r="U316" s="1"/>
    </row>
    <row r="317" spans="1:21" ht="12.75">
      <c r="A317" s="1"/>
      <c r="B317" s="1"/>
      <c r="C317" s="1"/>
      <c r="D317" s="1"/>
      <c r="E317" s="1"/>
      <c r="F317" s="1"/>
      <c r="G317" s="1"/>
      <c r="H317" s="1"/>
      <c r="I317" s="1"/>
      <c r="J317" s="1"/>
      <c r="K317" s="1"/>
      <c r="L317" s="1"/>
      <c r="M317" s="1"/>
      <c r="N317" s="1"/>
      <c r="O317" s="1"/>
      <c r="P317" s="1"/>
      <c r="Q317" s="1"/>
      <c r="R317" s="1"/>
      <c r="S317" s="1"/>
      <c r="T317" s="1"/>
      <c r="U317" s="1"/>
    </row>
    <row r="318" spans="1:21" ht="12.75">
      <c r="A318" s="1"/>
      <c r="B318" s="1"/>
      <c r="C318" s="1"/>
      <c r="D318" s="1"/>
      <c r="E318" s="1"/>
      <c r="F318" s="1"/>
      <c r="G318" s="1"/>
      <c r="H318" s="1"/>
      <c r="I318" s="1"/>
      <c r="J318" s="1"/>
      <c r="K318" s="1"/>
      <c r="L318" s="1"/>
      <c r="M318" s="1"/>
      <c r="N318" s="1"/>
      <c r="O318" s="1"/>
      <c r="P318" s="1"/>
      <c r="Q318" s="1"/>
      <c r="R318" s="1"/>
      <c r="S318" s="1"/>
      <c r="T318" s="1"/>
      <c r="U318" s="1"/>
    </row>
    <row r="319" spans="1:21" ht="12.75">
      <c r="A319" s="1"/>
      <c r="B319" s="1"/>
      <c r="C319" s="1"/>
      <c r="D319" s="1"/>
      <c r="E319" s="1"/>
      <c r="F319" s="1"/>
      <c r="G319" s="1"/>
      <c r="H319" s="1"/>
      <c r="I319" s="1"/>
      <c r="J319" s="1"/>
      <c r="K319" s="1"/>
      <c r="L319" s="1"/>
      <c r="M319" s="1"/>
      <c r="N319" s="1"/>
      <c r="O319" s="1"/>
      <c r="P319" s="1"/>
      <c r="Q319" s="1"/>
      <c r="R319" s="1"/>
      <c r="S319" s="1"/>
      <c r="T319" s="1"/>
      <c r="U319" s="1"/>
    </row>
    <row r="320" spans="1:21" ht="12.75">
      <c r="A320" s="1"/>
      <c r="B320" s="1"/>
      <c r="C320" s="1"/>
      <c r="D320" s="1"/>
      <c r="E320" s="1"/>
      <c r="F320" s="1"/>
      <c r="G320" s="1"/>
      <c r="H320" s="1"/>
      <c r="I320" s="1"/>
      <c r="J320" s="1"/>
      <c r="K320" s="1"/>
      <c r="L320" s="1"/>
      <c r="M320" s="1"/>
      <c r="N320" s="1"/>
      <c r="O320" s="1"/>
      <c r="P320" s="1"/>
      <c r="Q320" s="1"/>
      <c r="R320" s="1"/>
      <c r="S320" s="1"/>
      <c r="T320" s="1"/>
      <c r="U320" s="1"/>
    </row>
    <row r="321" spans="1:21" ht="12.75">
      <c r="A321" s="1"/>
      <c r="B321" s="1"/>
      <c r="C321" s="1"/>
      <c r="D321" s="1"/>
      <c r="E321" s="1"/>
      <c r="F321" s="1"/>
      <c r="G321" s="1"/>
      <c r="H321" s="1"/>
      <c r="I321" s="1"/>
      <c r="J321" s="1"/>
      <c r="K321" s="1"/>
      <c r="L321" s="1"/>
      <c r="M321" s="1"/>
      <c r="N321" s="1"/>
      <c r="O321" s="1"/>
      <c r="P321" s="1"/>
      <c r="Q321" s="1"/>
      <c r="R321" s="1"/>
      <c r="S321" s="1"/>
      <c r="T321" s="1"/>
      <c r="U321" s="1"/>
    </row>
    <row r="322" spans="1:21" ht="12.75">
      <c r="A322" s="1"/>
      <c r="B322" s="1"/>
      <c r="C322" s="1"/>
      <c r="D322" s="1"/>
      <c r="E322" s="1"/>
      <c r="F322" s="1"/>
      <c r="G322" s="1"/>
      <c r="H322" s="1"/>
      <c r="I322" s="1"/>
      <c r="J322" s="1"/>
      <c r="K322" s="1"/>
      <c r="L322" s="1"/>
      <c r="M322" s="1"/>
      <c r="N322" s="1"/>
      <c r="O322" s="1"/>
      <c r="P322" s="1"/>
      <c r="Q322" s="1"/>
      <c r="R322" s="1"/>
      <c r="S322" s="1"/>
      <c r="T322" s="1"/>
      <c r="U322" s="1"/>
    </row>
    <row r="323" spans="1:21" ht="12.75">
      <c r="A323" s="1"/>
      <c r="B323" s="1"/>
      <c r="C323" s="1"/>
      <c r="D323" s="1"/>
      <c r="E323" s="1"/>
      <c r="F323" s="1"/>
      <c r="G323" s="1"/>
      <c r="H323" s="1"/>
      <c r="I323" s="1"/>
      <c r="J323" s="1"/>
      <c r="K323" s="1"/>
      <c r="L323" s="1"/>
      <c r="M323" s="1"/>
      <c r="N323" s="1"/>
      <c r="O323" s="1"/>
      <c r="P323" s="1"/>
      <c r="Q323" s="1"/>
      <c r="R323" s="1"/>
      <c r="S323" s="1"/>
      <c r="T323" s="1"/>
      <c r="U323" s="1"/>
    </row>
    <row r="324" spans="1:21" ht="12.75">
      <c r="A324" s="1"/>
      <c r="B324" s="1"/>
      <c r="C324" s="1"/>
      <c r="D324" s="1"/>
      <c r="E324" s="1"/>
      <c r="F324" s="1"/>
      <c r="G324" s="1"/>
      <c r="H324" s="1"/>
      <c r="I324" s="1"/>
      <c r="J324" s="1"/>
      <c r="K324" s="1"/>
      <c r="L324" s="1"/>
      <c r="M324" s="1"/>
      <c r="N324" s="1"/>
      <c r="O324" s="1"/>
      <c r="P324" s="1"/>
      <c r="Q324" s="1"/>
      <c r="R324" s="1"/>
      <c r="S324" s="1"/>
      <c r="T324" s="1"/>
      <c r="U324" s="1"/>
    </row>
    <row r="325" spans="1:21" ht="12.75">
      <c r="A325" s="1"/>
      <c r="B325" s="1"/>
      <c r="C325" s="1"/>
      <c r="D325" s="1"/>
      <c r="E325" s="1"/>
      <c r="F325" s="1"/>
      <c r="G325" s="1"/>
      <c r="H325" s="1"/>
      <c r="I325" s="1"/>
      <c r="J325" s="1"/>
      <c r="K325" s="1"/>
      <c r="L325" s="1"/>
      <c r="M325" s="1"/>
      <c r="N325" s="1"/>
      <c r="O325" s="1"/>
      <c r="P325" s="1"/>
      <c r="Q325" s="1"/>
      <c r="R325" s="1"/>
      <c r="S325" s="1"/>
      <c r="T325" s="1"/>
      <c r="U325" s="1"/>
    </row>
    <row r="326" spans="1:21" ht="12.75">
      <c r="A326" s="1"/>
      <c r="B326" s="1"/>
      <c r="C326" s="1"/>
      <c r="D326" s="1"/>
      <c r="E326" s="1"/>
      <c r="F326" s="1"/>
      <c r="G326" s="1"/>
      <c r="H326" s="1"/>
      <c r="I326" s="1"/>
      <c r="J326" s="1"/>
      <c r="K326" s="1"/>
      <c r="L326" s="1"/>
      <c r="M326" s="1"/>
      <c r="N326" s="1"/>
      <c r="O326" s="1"/>
      <c r="P326" s="1"/>
      <c r="Q326" s="1"/>
      <c r="R326" s="1"/>
      <c r="S326" s="1"/>
      <c r="T326" s="1"/>
      <c r="U326" s="1"/>
    </row>
    <row r="327" spans="1:21" ht="12.75">
      <c r="A327" s="1"/>
      <c r="B327" s="1"/>
      <c r="C327" s="1"/>
      <c r="D327" s="1"/>
      <c r="E327" s="1"/>
      <c r="F327" s="1"/>
      <c r="G327" s="1"/>
      <c r="H327" s="1"/>
      <c r="I327" s="1"/>
      <c r="J327" s="1"/>
      <c r="K327" s="1"/>
      <c r="L327" s="1"/>
      <c r="M327" s="1"/>
      <c r="N327" s="1"/>
      <c r="O327" s="1"/>
      <c r="P327" s="1"/>
      <c r="Q327" s="1"/>
      <c r="R327" s="1"/>
      <c r="S327" s="1"/>
      <c r="T327" s="1"/>
      <c r="U327" s="1"/>
    </row>
    <row r="328" spans="1:21" ht="12.75">
      <c r="A328" s="1"/>
      <c r="B328" s="1"/>
      <c r="C328" s="1"/>
      <c r="D328" s="1"/>
      <c r="E328" s="1"/>
      <c r="F328" s="1"/>
      <c r="G328" s="1"/>
      <c r="H328" s="1"/>
      <c r="I328" s="1"/>
      <c r="J328" s="1"/>
      <c r="K328" s="1"/>
      <c r="L328" s="1"/>
      <c r="M328" s="1"/>
      <c r="N328" s="1"/>
      <c r="O328" s="1"/>
      <c r="P328" s="1"/>
      <c r="Q328" s="1"/>
      <c r="R328" s="1"/>
      <c r="S328" s="1"/>
      <c r="T328" s="1"/>
      <c r="U328" s="1"/>
    </row>
    <row r="329" spans="1:21" ht="12.75">
      <c r="A329" s="1"/>
      <c r="B329" s="1"/>
      <c r="C329" s="1"/>
      <c r="D329" s="1"/>
      <c r="E329" s="1"/>
      <c r="F329" s="1"/>
      <c r="G329" s="1"/>
      <c r="H329" s="1"/>
      <c r="I329" s="1"/>
      <c r="J329" s="1"/>
      <c r="K329" s="1"/>
      <c r="L329" s="1"/>
      <c r="M329" s="1"/>
      <c r="N329" s="1"/>
      <c r="O329" s="1"/>
      <c r="P329" s="1"/>
      <c r="Q329" s="1"/>
      <c r="R329" s="1"/>
      <c r="S329" s="1"/>
      <c r="T329" s="1"/>
      <c r="U329" s="1"/>
    </row>
    <row r="330" spans="1:21" ht="12.75">
      <c r="A330" s="1"/>
      <c r="B330" s="1"/>
      <c r="C330" s="1"/>
      <c r="D330" s="1"/>
      <c r="E330" s="1"/>
      <c r="F330" s="1"/>
      <c r="G330" s="1"/>
      <c r="H330" s="1"/>
      <c r="I330" s="1"/>
      <c r="J330" s="1"/>
      <c r="K330" s="1"/>
      <c r="L330" s="1"/>
      <c r="M330" s="1"/>
      <c r="N330" s="1"/>
      <c r="O330" s="1"/>
      <c r="P330" s="1"/>
      <c r="Q330" s="1"/>
      <c r="R330" s="1"/>
      <c r="S330" s="1"/>
      <c r="T330" s="1"/>
      <c r="U330" s="1"/>
    </row>
    <row r="331" spans="1:21" ht="12.75">
      <c r="A331" s="1"/>
      <c r="B331" s="1"/>
      <c r="C331" s="1"/>
      <c r="D331" s="1"/>
      <c r="E331" s="1"/>
      <c r="F331" s="1"/>
      <c r="G331" s="1"/>
      <c r="H331" s="1"/>
      <c r="I331" s="1"/>
      <c r="J331" s="1"/>
      <c r="K331" s="1"/>
      <c r="L331" s="1"/>
      <c r="M331" s="1"/>
      <c r="N331" s="1"/>
      <c r="O331" s="1"/>
      <c r="P331" s="1"/>
      <c r="Q331" s="1"/>
      <c r="R331" s="1"/>
      <c r="S331" s="1"/>
      <c r="T331" s="1"/>
      <c r="U331" s="1"/>
    </row>
    <row r="332" spans="1:21" ht="12.75">
      <c r="A332" s="1"/>
      <c r="B332" s="1"/>
      <c r="C332" s="1"/>
      <c r="D332" s="1"/>
      <c r="E332" s="1"/>
      <c r="F332" s="1"/>
      <c r="G332" s="1"/>
      <c r="H332" s="1"/>
      <c r="I332" s="1"/>
      <c r="J332" s="1"/>
      <c r="K332" s="1"/>
      <c r="L332" s="1"/>
      <c r="M332" s="1"/>
      <c r="N332" s="1"/>
      <c r="O332" s="1"/>
      <c r="P332" s="1"/>
      <c r="Q332" s="1"/>
      <c r="R332" s="1"/>
      <c r="S332" s="1"/>
      <c r="T332" s="1"/>
      <c r="U332" s="1"/>
    </row>
    <row r="333" spans="1:21" ht="12.75">
      <c r="A333" s="1"/>
      <c r="B333" s="1"/>
      <c r="C333" s="1"/>
      <c r="D333" s="1"/>
      <c r="E333" s="1"/>
      <c r="F333" s="1"/>
      <c r="G333" s="1"/>
      <c r="H333" s="1"/>
      <c r="I333" s="1"/>
      <c r="J333" s="1"/>
      <c r="K333" s="1"/>
      <c r="L333" s="1"/>
      <c r="M333" s="1"/>
      <c r="N333" s="1"/>
      <c r="O333" s="1"/>
      <c r="P333" s="1"/>
      <c r="Q333" s="1"/>
      <c r="R333" s="1"/>
      <c r="S333" s="1"/>
      <c r="T333" s="1"/>
      <c r="U333" s="1"/>
    </row>
    <row r="334" spans="1:21" ht="12.75">
      <c r="A334" s="1"/>
      <c r="B334" s="1"/>
      <c r="C334" s="1"/>
      <c r="D334" s="1"/>
      <c r="E334" s="1"/>
      <c r="F334" s="1"/>
      <c r="G334" s="1"/>
      <c r="H334" s="1"/>
      <c r="I334" s="1"/>
      <c r="J334" s="1"/>
      <c r="K334" s="1"/>
      <c r="L334" s="1"/>
      <c r="M334" s="1"/>
      <c r="N334" s="1"/>
      <c r="O334" s="1"/>
      <c r="P334" s="1"/>
      <c r="Q334" s="1"/>
      <c r="R334" s="1"/>
      <c r="S334" s="1"/>
      <c r="T334" s="1"/>
      <c r="U334" s="1"/>
    </row>
    <row r="335" spans="1:21" ht="12.75">
      <c r="A335" s="1"/>
      <c r="B335" s="1"/>
      <c r="C335" s="1"/>
      <c r="D335" s="1"/>
      <c r="E335" s="1"/>
      <c r="F335" s="1"/>
      <c r="G335" s="1"/>
      <c r="H335" s="1"/>
      <c r="I335" s="1"/>
      <c r="J335" s="1"/>
      <c r="K335" s="1"/>
      <c r="L335" s="1"/>
      <c r="M335" s="1"/>
      <c r="N335" s="1"/>
      <c r="O335" s="1"/>
      <c r="P335" s="1"/>
      <c r="Q335" s="1"/>
      <c r="R335" s="1"/>
      <c r="S335" s="1"/>
      <c r="T335" s="1"/>
      <c r="U335" s="1"/>
    </row>
    <row r="336" spans="1:21" ht="12.75">
      <c r="A336" s="1"/>
      <c r="B336" s="1"/>
      <c r="C336" s="1"/>
      <c r="D336" s="1"/>
      <c r="E336" s="1"/>
      <c r="F336" s="1"/>
      <c r="G336" s="1"/>
      <c r="H336" s="1"/>
      <c r="I336" s="1"/>
      <c r="J336" s="1"/>
      <c r="K336" s="1"/>
      <c r="L336" s="1"/>
      <c r="M336" s="1"/>
      <c r="N336" s="1"/>
      <c r="O336" s="1"/>
      <c r="P336" s="1"/>
      <c r="Q336" s="1"/>
      <c r="R336" s="1"/>
      <c r="S336" s="1"/>
      <c r="T336" s="1"/>
      <c r="U336" s="1"/>
    </row>
    <row r="337" spans="1:21" ht="12.75">
      <c r="A337" s="1"/>
      <c r="B337" s="1"/>
      <c r="C337" s="1"/>
      <c r="D337" s="1"/>
      <c r="E337" s="1"/>
      <c r="F337" s="1"/>
      <c r="G337" s="1"/>
      <c r="H337" s="1"/>
      <c r="I337" s="1"/>
      <c r="J337" s="1"/>
      <c r="K337" s="1"/>
      <c r="L337" s="1"/>
      <c r="M337" s="1"/>
      <c r="N337" s="1"/>
      <c r="O337" s="1"/>
      <c r="P337" s="1"/>
      <c r="Q337" s="1"/>
      <c r="R337" s="1"/>
      <c r="S337" s="1"/>
      <c r="T337" s="1"/>
      <c r="U337" s="1"/>
    </row>
    <row r="338" spans="1:21" ht="12.75">
      <c r="A338" s="1"/>
      <c r="B338" s="1"/>
      <c r="C338" s="1"/>
      <c r="D338" s="1"/>
      <c r="E338" s="1"/>
      <c r="F338" s="1"/>
      <c r="G338" s="1"/>
      <c r="H338" s="1"/>
      <c r="I338" s="1"/>
      <c r="J338" s="1"/>
      <c r="K338" s="1"/>
      <c r="L338" s="1"/>
      <c r="M338" s="1"/>
      <c r="N338" s="1"/>
      <c r="O338" s="1"/>
      <c r="P338" s="1"/>
      <c r="Q338" s="1"/>
      <c r="R338" s="1"/>
      <c r="S338" s="1"/>
      <c r="T338" s="1"/>
      <c r="U338" s="1"/>
    </row>
    <row r="339" spans="1:21" ht="12.75">
      <c r="A339" s="1"/>
      <c r="B339" s="1"/>
      <c r="C339" s="1"/>
      <c r="D339" s="1"/>
      <c r="E339" s="1"/>
      <c r="F339" s="1"/>
      <c r="G339" s="1"/>
      <c r="H339" s="1"/>
      <c r="I339" s="1"/>
      <c r="J339" s="1"/>
      <c r="K339" s="1"/>
      <c r="L339" s="1"/>
      <c r="M339" s="1"/>
      <c r="N339" s="1"/>
      <c r="O339" s="1"/>
      <c r="P339" s="1"/>
      <c r="Q339" s="1"/>
      <c r="R339" s="1"/>
      <c r="S339" s="1"/>
      <c r="T339" s="1"/>
      <c r="U339" s="1"/>
    </row>
    <row r="340" spans="1:21" ht="12.75">
      <c r="A340" s="1"/>
      <c r="B340" s="1"/>
      <c r="C340" s="1"/>
      <c r="D340" s="1"/>
      <c r="E340" s="1"/>
      <c r="F340" s="1"/>
      <c r="G340" s="1"/>
      <c r="H340" s="1"/>
      <c r="I340" s="1"/>
      <c r="J340" s="1"/>
      <c r="K340" s="1"/>
      <c r="L340" s="1"/>
      <c r="M340" s="1"/>
      <c r="N340" s="1"/>
      <c r="O340" s="1"/>
      <c r="P340" s="1"/>
      <c r="Q340" s="1"/>
      <c r="R340" s="1"/>
      <c r="S340" s="1"/>
      <c r="T340" s="1"/>
      <c r="U340" s="1"/>
    </row>
    <row r="341" spans="1:21" ht="12.75">
      <c r="A341" s="1"/>
      <c r="B341" s="1"/>
      <c r="C341" s="1"/>
      <c r="D341" s="1"/>
      <c r="E341" s="1"/>
      <c r="F341" s="1"/>
      <c r="G341" s="1"/>
      <c r="H341" s="1"/>
      <c r="I341" s="1"/>
      <c r="J341" s="1"/>
      <c r="K341" s="1"/>
      <c r="L341" s="1"/>
      <c r="M341" s="1"/>
      <c r="N341" s="1"/>
      <c r="O341" s="1"/>
      <c r="P341" s="1"/>
      <c r="Q341" s="1"/>
      <c r="R341" s="1"/>
      <c r="S341" s="1"/>
      <c r="T341" s="1"/>
      <c r="U341" s="1"/>
    </row>
    <row r="342" spans="1:21" ht="12.75">
      <c r="A342" s="1"/>
      <c r="B342" s="1"/>
      <c r="C342" s="1"/>
      <c r="D342" s="1"/>
      <c r="E342" s="1"/>
      <c r="F342" s="1"/>
      <c r="G342" s="1"/>
      <c r="H342" s="1"/>
      <c r="I342" s="1"/>
      <c r="J342" s="1"/>
      <c r="K342" s="1"/>
      <c r="L342" s="1"/>
      <c r="M342" s="1"/>
      <c r="N342" s="1"/>
      <c r="O342" s="1"/>
      <c r="P342" s="1"/>
      <c r="Q342" s="1"/>
      <c r="R342" s="1"/>
      <c r="S342" s="1"/>
      <c r="T342" s="1"/>
      <c r="U342" s="1"/>
    </row>
    <row r="343" spans="1:21" ht="12.75">
      <c r="A343" s="1"/>
      <c r="B343" s="1"/>
      <c r="C343" s="1"/>
      <c r="D343" s="1"/>
      <c r="E343" s="1"/>
      <c r="F343" s="1"/>
      <c r="G343" s="1"/>
      <c r="H343" s="1"/>
      <c r="I343" s="1"/>
      <c r="J343" s="1"/>
      <c r="K343" s="1"/>
      <c r="L343" s="1"/>
      <c r="M343" s="1"/>
      <c r="N343" s="1"/>
      <c r="O343" s="1"/>
      <c r="P343" s="1"/>
      <c r="Q343" s="1"/>
      <c r="R343" s="1"/>
      <c r="S343" s="1"/>
      <c r="T343" s="1"/>
      <c r="U343" s="1"/>
    </row>
  </sheetData>
  <sheetProtection sheet="1" scenarios="1"/>
  <mergeCells count="9">
    <mergeCell ref="A2:B2"/>
    <mergeCell ref="A3:B3"/>
    <mergeCell ref="F2:H2"/>
    <mergeCell ref="F3:H3"/>
    <mergeCell ref="F4:H4"/>
    <mergeCell ref="F5:H5"/>
    <mergeCell ref="F6:H6"/>
    <mergeCell ref="C13:E13"/>
    <mergeCell ref="C8:D8"/>
  </mergeCells>
  <hyperlinks>
    <hyperlink ref="C1" location="Forklaring1" display="Forklaring"/>
  </hyperlinks>
  <printOptions/>
  <pageMargins left="0.82" right="0.75" top="1.42" bottom="1.74" header="0.91" footer="0.82"/>
  <pageSetup fitToHeight="1" fitToWidth="1" horizontalDpi="300" verticalDpi="300" orientation="landscape" paperSize="9" scale="82" r:id="rId2"/>
  <headerFooter alignWithMargins="0">
    <oddHeader>&amp;LHovedstadens Sygehusfællesskab&amp;C&amp;F  -  &amp;A&amp;RJoint Commision
</oddHeader>
  </headerFooter>
  <drawing r:id="rId1"/>
</worksheet>
</file>

<file path=xl/worksheets/sheet9.xml><?xml version="1.0" encoding="utf-8"?>
<worksheet xmlns="http://schemas.openxmlformats.org/spreadsheetml/2006/main" xmlns:r="http://schemas.openxmlformats.org/officeDocument/2006/relationships">
  <sheetPr codeName="Ark3"/>
  <dimension ref="B1:W102"/>
  <sheetViews>
    <sheetView workbookViewId="0" topLeftCell="A1">
      <selection activeCell="A1" sqref="A1"/>
    </sheetView>
  </sheetViews>
  <sheetFormatPr defaultColWidth="9.140625" defaultRowHeight="12.75"/>
  <cols>
    <col min="10" max="10" width="9.28125" style="0" customWidth="1"/>
    <col min="12" max="12" width="12.421875" style="0" bestFit="1" customWidth="1"/>
    <col min="13" max="13" width="8.00390625" style="0" customWidth="1"/>
    <col min="14" max="16" width="12.421875" style="0" customWidth="1"/>
  </cols>
  <sheetData>
    <row r="1" ht="12.75">
      <c r="D1" s="99" t="s">
        <v>34</v>
      </c>
    </row>
    <row r="2" spans="11:15" ht="12.75">
      <c r="K2">
        <v>0</v>
      </c>
      <c r="L2">
        <v>0</v>
      </c>
      <c r="N2">
        <v>0</v>
      </c>
      <c r="O2">
        <v>0</v>
      </c>
    </row>
    <row r="3" spans="2:20" ht="12.75">
      <c r="B3">
        <v>-0.3002321591338841</v>
      </c>
      <c r="C3">
        <f>BoerVal+'Kontroldiagram XY'!$D$4*Mellemregninger!B3</f>
        <v>6.699767840866116</v>
      </c>
      <c r="D3">
        <f>ROUND(C3,1)</f>
        <v>6.7</v>
      </c>
      <c r="G3" s="86">
        <v>0.5</v>
      </c>
      <c r="H3" s="85">
        <f>G3^8</f>
        <v>0.00390625</v>
      </c>
      <c r="I3" s="85">
        <f>I7+1-I65</f>
        <v>0.0026999344464709862</v>
      </c>
      <c r="J3" s="85" t="s">
        <v>92</v>
      </c>
      <c r="Q3">
        <f>Q5-Q4</f>
        <v>18</v>
      </c>
      <c r="R3">
        <v>3</v>
      </c>
      <c r="S3">
        <f>R3*S4</f>
        <v>7.5</v>
      </c>
      <c r="T3">
        <f>Q3/30</f>
        <v>0.6</v>
      </c>
    </row>
    <row r="4" spans="2:23" ht="12.75">
      <c r="B4">
        <v>-1.2776831681549083</v>
      </c>
      <c r="C4">
        <f>BoerVal+'Kontroldiagram XY'!$D$4*Mellemregninger!B4</f>
        <v>5.722316831845092</v>
      </c>
      <c r="D4">
        <f aca="true" t="shared" si="0" ref="D4:D17">ROUND(C4,1)</f>
        <v>5.7</v>
      </c>
      <c r="J4" t="s">
        <v>93</v>
      </c>
      <c r="K4">
        <v>1.5</v>
      </c>
      <c r="L4">
        <v>4.5</v>
      </c>
      <c r="N4">
        <f>K4/K5^2</f>
        <v>1.5</v>
      </c>
      <c r="O4">
        <f>L4/L5^2</f>
        <v>9.183673469387756</v>
      </c>
      <c r="Q4">
        <f>MIN(Q7:Q21)</f>
        <v>1</v>
      </c>
      <c r="R4">
        <f>STDEV(R7:R21)</f>
        <v>2.488200726859234</v>
      </c>
      <c r="S4">
        <v>2.5</v>
      </c>
      <c r="T4">
        <f>Q4-T3</f>
        <v>0.4</v>
      </c>
      <c r="U4">
        <f>$S$5</f>
        <v>16</v>
      </c>
      <c r="V4">
        <f>S5-S3</f>
        <v>8.5</v>
      </c>
      <c r="W4">
        <f>S5+S3</f>
        <v>23.5</v>
      </c>
    </row>
    <row r="5" spans="2:23" ht="12.75">
      <c r="B5">
        <v>0.24425730771326926</v>
      </c>
      <c r="C5">
        <f>BoerVal+'Kontroldiagram XY'!$D$4*Mellemregninger!B5</f>
        <v>7.244257307713269</v>
      </c>
      <c r="D5">
        <f t="shared" si="0"/>
        <v>7.2</v>
      </c>
      <c r="G5">
        <v>2</v>
      </c>
      <c r="J5" t="s">
        <v>94</v>
      </c>
      <c r="K5">
        <v>1</v>
      </c>
      <c r="L5">
        <v>0.7</v>
      </c>
      <c r="N5">
        <f>K4*N4</f>
        <v>2.25</v>
      </c>
      <c r="O5">
        <f>L4*O4</f>
        <v>41.3265306122449</v>
      </c>
      <c r="Q5">
        <f>MAX(Q7:Q21)</f>
        <v>19</v>
      </c>
      <c r="R5">
        <f>AVERAGE(R7:R21)</f>
        <v>16.26</v>
      </c>
      <c r="S5">
        <v>16</v>
      </c>
      <c r="T5">
        <f>Q5+T3</f>
        <v>19.6</v>
      </c>
      <c r="U5">
        <f>U4</f>
        <v>16</v>
      </c>
      <c r="V5">
        <f>V4</f>
        <v>8.5</v>
      </c>
      <c r="W5">
        <f>W4</f>
        <v>23.5</v>
      </c>
    </row>
    <row r="6" spans="2:4" ht="12.75">
      <c r="B6">
        <v>1.2764735402015503</v>
      </c>
      <c r="C6">
        <f>BoerVal+'Kontroldiagram XY'!$D$4*Mellemregninger!B6</f>
        <v>8.27647354020155</v>
      </c>
      <c r="D6">
        <f t="shared" si="0"/>
        <v>8.3</v>
      </c>
    </row>
    <row r="7" spans="2:20" ht="12.75">
      <c r="B7">
        <v>1.1983502190560102</v>
      </c>
      <c r="C7">
        <f>BoerVal+'Kontroldiagram XY'!$D$4*Mellemregninger!B7</f>
        <v>8.19835021905601</v>
      </c>
      <c r="D7">
        <f t="shared" si="0"/>
        <v>8.2</v>
      </c>
      <c r="G7">
        <f>H7+$G$5</f>
        <v>-1</v>
      </c>
      <c r="H7">
        <v>-3</v>
      </c>
      <c r="I7">
        <v>0.0013499672232354376</v>
      </c>
      <c r="J7">
        <v>0.004431848411938007</v>
      </c>
      <c r="K7">
        <f>NORMDIST($G7,K$4,K$5,FALSE)+K$2</f>
        <v>0.017528300493568537</v>
      </c>
      <c r="Q7">
        <v>1</v>
      </c>
      <c r="R7">
        <v>16.4</v>
      </c>
      <c r="S7">
        <v>13</v>
      </c>
      <c r="T7">
        <v>11</v>
      </c>
    </row>
    <row r="8" spans="2:20" ht="12.75">
      <c r="B8">
        <v>1.733133103698492</v>
      </c>
      <c r="C8">
        <f>BoerVal+'Kontroldiagram XY'!$D$4*Mellemregninger!B8</f>
        <v>8.733133103698492</v>
      </c>
      <c r="D8">
        <f t="shared" si="0"/>
        <v>8.7</v>
      </c>
      <c r="G8">
        <f aca="true" t="shared" si="1" ref="G8:G65">H8+$G$5</f>
        <v>-0.8999999999999999</v>
      </c>
      <c r="H8">
        <v>-2.9</v>
      </c>
      <c r="I8">
        <v>0.0018658801403943492</v>
      </c>
      <c r="J8">
        <v>0.005952532419775853</v>
      </c>
      <c r="K8">
        <f aca="true" t="shared" si="2" ref="K8:L65">NORMDIST($G8,K$4,K$5,FALSE)+K$2</f>
        <v>0.022394530294842896</v>
      </c>
      <c r="Q8">
        <v>2</v>
      </c>
      <c r="R8">
        <v>14.4</v>
      </c>
      <c r="S8">
        <v>14.4</v>
      </c>
      <c r="T8">
        <v>14.4</v>
      </c>
    </row>
    <row r="9" spans="2:20" ht="12.75">
      <c r="B9">
        <v>-2.183587639592588</v>
      </c>
      <c r="C9">
        <f>BoerVal+'Kontroldiagram XY'!$D$4*Mellemregninger!B9</f>
        <v>4.816412360407412</v>
      </c>
      <c r="D9">
        <f t="shared" si="0"/>
        <v>4.8</v>
      </c>
      <c r="G9">
        <f t="shared" si="1"/>
        <v>-0.7999999999999998</v>
      </c>
      <c r="H9">
        <v>-2.8</v>
      </c>
      <c r="I9">
        <v>0.002555190641525096</v>
      </c>
      <c r="J9">
        <v>0.007915451582979967</v>
      </c>
      <c r="K9">
        <f t="shared" si="2"/>
        <v>0.028327037741601183</v>
      </c>
      <c r="Q9">
        <v>4</v>
      </c>
      <c r="R9">
        <v>17.5</v>
      </c>
      <c r="S9">
        <v>17.5</v>
      </c>
      <c r="T9">
        <v>17.5</v>
      </c>
    </row>
    <row r="10" spans="2:20" ht="12.75">
      <c r="B10">
        <v>-0.23418124328600243</v>
      </c>
      <c r="C10">
        <f>BoerVal+'Kontroldiagram XY'!$D$4*Mellemregninger!B10</f>
        <v>6.765818756713998</v>
      </c>
      <c r="D10">
        <f t="shared" si="0"/>
        <v>6.8</v>
      </c>
      <c r="G10">
        <f t="shared" si="1"/>
        <v>-0.7000000000000002</v>
      </c>
      <c r="H10">
        <v>-2.7</v>
      </c>
      <c r="I10">
        <v>0.0034670230531113067</v>
      </c>
      <c r="J10">
        <v>0.01042093481442259</v>
      </c>
      <c r="K10">
        <f t="shared" si="2"/>
        <v>0.03547459284623142</v>
      </c>
      <c r="Q10">
        <v>5</v>
      </c>
      <c r="R10">
        <v>19.6</v>
      </c>
      <c r="S10">
        <v>19.6</v>
      </c>
      <c r="T10">
        <v>13</v>
      </c>
    </row>
    <row r="11" spans="2:20" ht="12.75">
      <c r="B11">
        <v>1.0950225259875879</v>
      </c>
      <c r="C11">
        <f>BoerVal+'Kontroldiagram XY'!$D$4*Mellemregninger!B11</f>
        <v>8.095022525987588</v>
      </c>
      <c r="D11">
        <f t="shared" si="0"/>
        <v>8.1</v>
      </c>
      <c r="G11">
        <f>H11+$G$5</f>
        <v>-0.6000000000000001</v>
      </c>
      <c r="H11">
        <v>-2.6</v>
      </c>
      <c r="I11">
        <v>0.004661221782645386</v>
      </c>
      <c r="J11">
        <v>0.013582969233685611</v>
      </c>
      <c r="K11">
        <f t="shared" si="2"/>
        <v>0.043983595980427184</v>
      </c>
      <c r="Q11">
        <v>6</v>
      </c>
      <c r="R11">
        <v>19.4</v>
      </c>
      <c r="S11">
        <v>19.4</v>
      </c>
      <c r="T11">
        <v>19.4</v>
      </c>
    </row>
    <row r="12" spans="2:20" ht="12.75">
      <c r="B12">
        <v>-1.0867006494663656</v>
      </c>
      <c r="C12">
        <f>BoerVal+'Kontroldiagram XY'!$D$4*Mellemregninger!B12</f>
        <v>5.913299350533634</v>
      </c>
      <c r="D12">
        <f t="shared" si="0"/>
        <v>5.9</v>
      </c>
      <c r="G12">
        <f t="shared" si="1"/>
        <v>-0.5</v>
      </c>
      <c r="H12">
        <v>-2.5</v>
      </c>
      <c r="I12">
        <v>0.006209679858745654</v>
      </c>
      <c r="J12">
        <v>0.017528300493568537</v>
      </c>
      <c r="K12">
        <f t="shared" si="2"/>
        <v>0.05399096651318805</v>
      </c>
      <c r="Q12">
        <v>7</v>
      </c>
      <c r="R12">
        <v>20.5</v>
      </c>
      <c r="S12">
        <v>24.9</v>
      </c>
      <c r="T12">
        <v>10</v>
      </c>
    </row>
    <row r="13" spans="2:20" ht="12.75">
      <c r="B13">
        <v>-0.6902041604917031</v>
      </c>
      <c r="C13">
        <f>BoerVal+'Kontroldiagram XY'!$D$4*Mellemregninger!B13</f>
        <v>6.309795839508297</v>
      </c>
      <c r="D13">
        <f t="shared" si="0"/>
        <v>6.3</v>
      </c>
      <c r="G13">
        <f t="shared" si="1"/>
        <v>-0.3999999999999999</v>
      </c>
      <c r="H13">
        <v>-2.4</v>
      </c>
      <c r="I13">
        <v>0.008197528869431703</v>
      </c>
      <c r="J13">
        <v>0.022394530294842896</v>
      </c>
      <c r="K13">
        <f t="shared" si="2"/>
        <v>0.06561581477467658</v>
      </c>
      <c r="Q13">
        <v>8</v>
      </c>
      <c r="R13">
        <v>12.6</v>
      </c>
      <c r="S13">
        <v>12.6</v>
      </c>
      <c r="T13">
        <v>17</v>
      </c>
    </row>
    <row r="14" spans="2:20" ht="12.75">
      <c r="B14">
        <v>-1.690432327450253</v>
      </c>
      <c r="C14">
        <f>BoerVal+'Kontroldiagram XY'!$D$4*Mellemregninger!B14</f>
        <v>5.309567672549747</v>
      </c>
      <c r="D14">
        <f t="shared" si="0"/>
        <v>5.3</v>
      </c>
      <c r="G14">
        <f t="shared" si="1"/>
        <v>-0.2999999999999998</v>
      </c>
      <c r="H14">
        <v>-2.3</v>
      </c>
      <c r="I14">
        <v>0.010724081059719226</v>
      </c>
      <c r="J14">
        <v>0.028327037741601183</v>
      </c>
      <c r="K14">
        <f t="shared" si="2"/>
        <v>0.07895015830089418</v>
      </c>
      <c r="Q14">
        <v>10</v>
      </c>
      <c r="R14">
        <v>16.5</v>
      </c>
      <c r="S14">
        <v>15</v>
      </c>
      <c r="T14">
        <v>15</v>
      </c>
    </row>
    <row r="15" spans="2:20" ht="12.75">
      <c r="B15">
        <v>-1.8469108908902854</v>
      </c>
      <c r="C15">
        <f>BoerVal+'Kontroldiagram XY'!$D$4*Mellemregninger!B15</f>
        <v>5.153089109109715</v>
      </c>
      <c r="D15">
        <f t="shared" si="0"/>
        <v>5.2</v>
      </c>
      <c r="G15">
        <f t="shared" si="1"/>
        <v>-0.20000000000000018</v>
      </c>
      <c r="H15">
        <v>-2.2</v>
      </c>
      <c r="I15">
        <v>0.013903398908320042</v>
      </c>
      <c r="J15">
        <v>0.03547459284623142</v>
      </c>
      <c r="K15">
        <f t="shared" si="2"/>
        <v>0.09404907737688689</v>
      </c>
      <c r="Q15">
        <v>13</v>
      </c>
      <c r="R15">
        <v>19.2</v>
      </c>
      <c r="S15">
        <v>12</v>
      </c>
      <c r="T15">
        <v>19</v>
      </c>
    </row>
    <row r="16" spans="2:20" ht="12.75">
      <c r="B16">
        <v>-0.9776294973562472</v>
      </c>
      <c r="C16">
        <f>BoerVal+'Kontroldiagram XY'!$D$4*Mellemregninger!B16</f>
        <v>6.022370502643753</v>
      </c>
      <c r="D16">
        <f t="shared" si="0"/>
        <v>6</v>
      </c>
      <c r="G16">
        <f t="shared" si="1"/>
        <v>-0.10000000000000009</v>
      </c>
      <c r="H16">
        <v>-2.1</v>
      </c>
      <c r="I16">
        <v>0.01786435741802994</v>
      </c>
      <c r="J16">
        <v>0.043983595980427184</v>
      </c>
      <c r="K16">
        <f t="shared" si="2"/>
        <v>0.11092083467945553</v>
      </c>
      <c r="Q16">
        <v>14</v>
      </c>
      <c r="R16">
        <v>14.8</v>
      </c>
      <c r="S16">
        <v>14.8</v>
      </c>
      <c r="T16">
        <v>14.8</v>
      </c>
    </row>
    <row r="17" spans="2:20" ht="12.75">
      <c r="B17">
        <v>-0.77350705396384</v>
      </c>
      <c r="C17">
        <f>BoerVal+'Kontroldiagram XY'!$D$4*Mellemregninger!B17</f>
        <v>6.22649294603616</v>
      </c>
      <c r="D17">
        <f t="shared" si="0"/>
        <v>6.2</v>
      </c>
      <c r="G17" s="89">
        <v>1E-06</v>
      </c>
      <c r="H17">
        <v>-2</v>
      </c>
      <c r="I17">
        <v>0.022750062036186902</v>
      </c>
      <c r="J17">
        <v>0.05399096651318805</v>
      </c>
      <c r="K17">
        <f t="shared" si="2"/>
        <v>0.12951778994236615</v>
      </c>
      <c r="N17" s="92">
        <f>N$4*GAMMADIST(N$5,$G17*N$4,1,FALSE)+N$2</f>
        <v>1.0539944401942347E-07</v>
      </c>
      <c r="O17" s="92"/>
      <c r="P17" s="89"/>
      <c r="Q17">
        <v>15</v>
      </c>
      <c r="R17">
        <v>15.6</v>
      </c>
      <c r="S17">
        <v>15.6</v>
      </c>
      <c r="T17">
        <v>15.6</v>
      </c>
    </row>
    <row r="18" spans="7:20" ht="12.75">
      <c r="G18">
        <f t="shared" si="1"/>
        <v>0.10000000000000009</v>
      </c>
      <c r="H18">
        <v>-1.9</v>
      </c>
      <c r="I18">
        <v>0.028716492864572563</v>
      </c>
      <c r="J18">
        <v>0.06561581477467658</v>
      </c>
      <c r="K18">
        <f t="shared" si="2"/>
        <v>0.14972746563574485</v>
      </c>
      <c r="N18" s="92">
        <f aca="true" t="shared" si="3" ref="N18:O75">N$4*GAMMADIST(N$5,$G18*N$4,1,FALSE)+N$2</f>
        <v>0.012757456535983805</v>
      </c>
      <c r="O18" s="92"/>
      <c r="P18" s="89"/>
      <c r="Q18">
        <v>16</v>
      </c>
      <c r="R18">
        <v>13.6</v>
      </c>
      <c r="S18">
        <v>13.6</v>
      </c>
      <c r="T18">
        <v>13.6</v>
      </c>
    </row>
    <row r="19" spans="7:20" ht="12.75">
      <c r="G19">
        <f t="shared" si="1"/>
        <v>0.19999999999999996</v>
      </c>
      <c r="H19">
        <v>-1.8</v>
      </c>
      <c r="I19">
        <v>0.03593026551382317</v>
      </c>
      <c r="J19">
        <v>0.07895015830089414</v>
      </c>
      <c r="K19">
        <f t="shared" si="2"/>
        <v>0.17136859204780733</v>
      </c>
      <c r="N19" s="92">
        <f t="shared" si="3"/>
        <v>0.029957246269219653</v>
      </c>
      <c r="O19" s="92"/>
      <c r="P19" s="89"/>
      <c r="Q19">
        <v>17</v>
      </c>
      <c r="R19">
        <v>13.3</v>
      </c>
      <c r="S19">
        <v>7</v>
      </c>
      <c r="T19">
        <v>18</v>
      </c>
    </row>
    <row r="20" spans="7:20" ht="12.75">
      <c r="G20">
        <f t="shared" si="1"/>
        <v>0.30000000000000004</v>
      </c>
      <c r="H20">
        <v>-1.7</v>
      </c>
      <c r="I20">
        <v>0.044565431782479514</v>
      </c>
      <c r="J20">
        <v>0.09404907737688693</v>
      </c>
      <c r="K20">
        <f t="shared" si="2"/>
        <v>0.19418605498321292</v>
      </c>
      <c r="N20" s="92">
        <f t="shared" si="3"/>
        <v>0.051424857403185587</v>
      </c>
      <c r="O20" s="92"/>
      <c r="P20" s="89"/>
      <c r="Q20">
        <v>18</v>
      </c>
      <c r="R20">
        <v>15</v>
      </c>
      <c r="S20">
        <v>15</v>
      </c>
      <c r="T20">
        <v>15</v>
      </c>
    </row>
    <row r="21" spans="7:20" ht="12.75">
      <c r="G21">
        <f t="shared" si="1"/>
        <v>0.3999999999999999</v>
      </c>
      <c r="H21">
        <v>-1.6</v>
      </c>
      <c r="I21">
        <v>0.05479928945387602</v>
      </c>
      <c r="J21">
        <v>0.11092083467945553</v>
      </c>
      <c r="K21">
        <f t="shared" si="2"/>
        <v>0.2178521770325505</v>
      </c>
      <c r="N21" s="92">
        <f t="shared" si="3"/>
        <v>0.07675468619158275</v>
      </c>
      <c r="O21" s="92"/>
      <c r="P21" s="89"/>
      <c r="Q21">
        <v>19</v>
      </c>
      <c r="R21">
        <v>15.5</v>
      </c>
      <c r="S21">
        <v>15.5</v>
      </c>
      <c r="T21">
        <v>15.5</v>
      </c>
    </row>
    <row r="22" spans="7:16" ht="12.75">
      <c r="G22">
        <f t="shared" si="1"/>
        <v>0.5</v>
      </c>
      <c r="H22">
        <v>-1.5</v>
      </c>
      <c r="I22">
        <v>0.06680722879345091</v>
      </c>
      <c r="J22">
        <v>0.12951759566589172</v>
      </c>
      <c r="K22">
        <f t="shared" si="2"/>
        <v>0.24197072451914334</v>
      </c>
      <c r="N22" s="92">
        <f t="shared" si="3"/>
        <v>0.10534143974388448</v>
      </c>
      <c r="O22" s="92"/>
      <c r="P22" s="89"/>
    </row>
    <row r="23" spans="7:16" ht="12.75">
      <c r="G23">
        <f t="shared" si="1"/>
        <v>0.6000000000000001</v>
      </c>
      <c r="H23">
        <v>-1.4</v>
      </c>
      <c r="I23">
        <v>0.08075671125630024</v>
      </c>
      <c r="J23">
        <v>0.14972746563574485</v>
      </c>
      <c r="K23">
        <f t="shared" si="2"/>
        <v>0.2660852498987548</v>
      </c>
      <c r="N23" s="92">
        <f t="shared" si="3"/>
        <v>0.13642174120244502</v>
      </c>
      <c r="O23" s="92"/>
      <c r="P23" s="89"/>
    </row>
    <row r="24" spans="7:16" ht="12.75">
      <c r="G24">
        <f t="shared" si="1"/>
        <v>0.7</v>
      </c>
      <c r="H24">
        <v>-1.3</v>
      </c>
      <c r="I24">
        <v>0.09680054949573758</v>
      </c>
      <c r="J24">
        <v>0.17136859204780733</v>
      </c>
      <c r="K24">
        <f t="shared" si="2"/>
        <v>0.2896915527614827</v>
      </c>
      <c r="N24" s="92">
        <f t="shared" si="3"/>
        <v>0.16912193615189958</v>
      </c>
      <c r="O24" s="92"/>
      <c r="P24" s="89"/>
    </row>
    <row r="25" spans="7:16" ht="12.75">
      <c r="G25">
        <f t="shared" si="1"/>
        <v>0.8</v>
      </c>
      <c r="H25">
        <v>-1.2</v>
      </c>
      <c r="I25">
        <v>0.11506973171770785</v>
      </c>
      <c r="J25">
        <v>0.19418605498321292</v>
      </c>
      <c r="K25">
        <f t="shared" si="2"/>
        <v>0.3122539333667612</v>
      </c>
      <c r="N25" s="92">
        <f t="shared" si="3"/>
        <v>0.2025082285200759</v>
      </c>
      <c r="O25" s="92"/>
      <c r="P25" s="89"/>
    </row>
    <row r="26" spans="7:16" ht="12.75">
      <c r="G26">
        <f t="shared" si="1"/>
        <v>0.8999999999999999</v>
      </c>
      <c r="H26">
        <v>-1.1</v>
      </c>
      <c r="I26">
        <v>0.1356661015076166</v>
      </c>
      <c r="J26">
        <v>0.2178521770325505</v>
      </c>
      <c r="K26">
        <f t="shared" si="2"/>
        <v>0.3332246028917996</v>
      </c>
      <c r="N26" s="92">
        <f t="shared" si="3"/>
        <v>0.23563567451948403</v>
      </c>
      <c r="O26" s="92"/>
      <c r="P26" s="89"/>
    </row>
    <row r="27" spans="7:16" ht="12.75">
      <c r="G27">
        <f t="shared" si="1"/>
        <v>1.0000000000000018</v>
      </c>
      <c r="H27">
        <v>-0.9999999999999983</v>
      </c>
      <c r="I27">
        <v>0.1586552597589962</v>
      </c>
      <c r="J27">
        <v>0.24197072451914373</v>
      </c>
      <c r="K27">
        <f t="shared" si="2"/>
        <v>0.3520653267642998</v>
      </c>
      <c r="N27" s="92">
        <f t="shared" si="3"/>
        <v>0.26759315077052676</v>
      </c>
      <c r="O27" s="92"/>
      <c r="P27" s="89"/>
    </row>
    <row r="28" spans="7:16" ht="12.75">
      <c r="G28">
        <f t="shared" si="1"/>
        <v>1.1000000000000016</v>
      </c>
      <c r="H28">
        <v>-0.8999999999999984</v>
      </c>
      <c r="I28">
        <v>0.18406009173191307</v>
      </c>
      <c r="J28">
        <v>0.2660852498987552</v>
      </c>
      <c r="K28">
        <f t="shared" si="2"/>
        <v>0.36827014030332356</v>
      </c>
      <c r="L28">
        <f>NORMDIST($G28,L$4,L$5,FALSE)+L$2</f>
        <v>4.294471944669664E-06</v>
      </c>
      <c r="N28" s="92">
        <f t="shared" si="3"/>
        <v>0.29754210841928574</v>
      </c>
      <c r="O28" s="92"/>
      <c r="P28" s="89"/>
    </row>
    <row r="29" spans="7:16" ht="12.75">
      <c r="G29">
        <f t="shared" si="1"/>
        <v>1.2000000000000015</v>
      </c>
      <c r="H29">
        <v>-0.7999999999999984</v>
      </c>
      <c r="I29">
        <v>0.21185533393827638</v>
      </c>
      <c r="J29">
        <v>0.28969155276148306</v>
      </c>
      <c r="K29">
        <f t="shared" si="2"/>
        <v>0.3813878154605242</v>
      </c>
      <c r="L29">
        <f t="shared" si="2"/>
        <v>8.507958935396245E-06</v>
      </c>
      <c r="N29" s="92">
        <f t="shared" si="3"/>
        <v>0.32474765450313664</v>
      </c>
      <c r="O29" s="92"/>
      <c r="P29" s="89"/>
    </row>
    <row r="30" spans="7:16" ht="12.75">
      <c r="G30">
        <f t="shared" si="1"/>
        <v>1.3000000000000016</v>
      </c>
      <c r="H30">
        <v>-0.6999999999999984</v>
      </c>
      <c r="I30">
        <v>0.2419635784847809</v>
      </c>
      <c r="J30">
        <v>0.3122539333667616</v>
      </c>
      <c r="K30">
        <f t="shared" si="2"/>
        <v>0.39104269397545594</v>
      </c>
      <c r="L30">
        <f t="shared" si="2"/>
        <v>1.6514972222104765E-05</v>
      </c>
      <c r="N30" s="92">
        <f t="shared" si="3"/>
        <v>0.34860120568512765</v>
      </c>
      <c r="O30" s="92"/>
      <c r="P30" s="89"/>
    </row>
    <row r="31" spans="7:16" ht="12.75">
      <c r="G31">
        <f t="shared" si="1"/>
        <v>1.4000000000000017</v>
      </c>
      <c r="H31">
        <v>-0.5999999999999984</v>
      </c>
      <c r="I31">
        <v>0.27425306493855284</v>
      </c>
      <c r="J31">
        <v>0.3332246028917999</v>
      </c>
      <c r="K31">
        <f t="shared" si="2"/>
        <v>0.3969525474770118</v>
      </c>
      <c r="L31">
        <f t="shared" si="2"/>
        <v>3.140994365579363E-05</v>
      </c>
      <c r="N31" s="92">
        <f t="shared" si="3"/>
        <v>0.36863459150324396</v>
      </c>
      <c r="O31" s="92"/>
      <c r="P31" s="89"/>
    </row>
    <row r="32" spans="7:16" ht="12.75">
      <c r="G32">
        <f t="shared" si="1"/>
        <v>1.5000000000000016</v>
      </c>
      <c r="H32">
        <v>-0.49999999999999845</v>
      </c>
      <c r="I32">
        <v>0.3085375326357097</v>
      </c>
      <c r="J32">
        <v>0.35206532676429975</v>
      </c>
      <c r="K32">
        <f t="shared" si="2"/>
        <v>0.39894228040143265</v>
      </c>
      <c r="L32">
        <f t="shared" si="2"/>
        <v>5.8531993332058846E-05</v>
      </c>
      <c r="N32" s="92">
        <f t="shared" si="3"/>
        <v>0.3845260136960238</v>
      </c>
      <c r="O32" s="92"/>
      <c r="P32" s="89"/>
    </row>
    <row r="33" spans="7:16" ht="12.75">
      <c r="G33">
        <f t="shared" si="1"/>
        <v>1.8000000000000016</v>
      </c>
      <c r="H33">
        <v>-0.19999999999999848</v>
      </c>
      <c r="I33">
        <v>0.4207403128332736</v>
      </c>
      <c r="J33">
        <v>0.39104269397545594</v>
      </c>
      <c r="K33">
        <f t="shared" si="2"/>
        <v>0.38138781546052386</v>
      </c>
      <c r="L33">
        <f t="shared" si="2"/>
        <v>0.0003351142299050841</v>
      </c>
      <c r="N33" s="92">
        <f t="shared" si="3"/>
        <v>0.4062550649411822</v>
      </c>
      <c r="O33" s="92">
        <f>O$4*GAMMADIST(O$5,$G33*O$4,1,FALSE)+O$2</f>
        <v>2.3126739215026446E-05</v>
      </c>
      <c r="P33" s="89"/>
    </row>
    <row r="34" spans="7:16" ht="12.75">
      <c r="G34">
        <f t="shared" si="1"/>
        <v>1.9000000000000015</v>
      </c>
      <c r="H34">
        <v>-0.09999999999999848</v>
      </c>
      <c r="I34">
        <v>0.46017210446633317</v>
      </c>
      <c r="J34">
        <v>0.3969525474770118</v>
      </c>
      <c r="K34">
        <f t="shared" si="2"/>
        <v>0.36827014030332306</v>
      </c>
      <c r="L34">
        <f t="shared" si="2"/>
        <v>0.0005755279451530765</v>
      </c>
      <c r="N34" s="92">
        <f t="shared" si="3"/>
        <v>0.40511843689600224</v>
      </c>
      <c r="O34" s="92">
        <f t="shared" si="3"/>
        <v>5.377073323554036E-05</v>
      </c>
      <c r="P34" s="89"/>
    </row>
    <row r="35" spans="7:16" ht="12.75">
      <c r="G35">
        <f t="shared" si="1"/>
        <v>2</v>
      </c>
      <c r="H35">
        <v>0</v>
      </c>
      <c r="I35">
        <v>0.4999999997817215</v>
      </c>
      <c r="J35">
        <v>0.39894228040143265</v>
      </c>
      <c r="K35">
        <f t="shared" si="2"/>
        <v>0.35206532676429947</v>
      </c>
      <c r="L35">
        <f t="shared" si="2"/>
        <v>0.0009684491216181087</v>
      </c>
      <c r="N35" s="92">
        <f t="shared" si="3"/>
        <v>0.4001876808063988</v>
      </c>
      <c r="O35" s="92">
        <f t="shared" si="3"/>
        <v>0.00011894940356736948</v>
      </c>
      <c r="P35" s="89"/>
    </row>
    <row r="36" spans="7:16" ht="12.75">
      <c r="G36">
        <f t="shared" si="1"/>
        <v>2.1000000000000014</v>
      </c>
      <c r="H36">
        <v>0.10000000000000153</v>
      </c>
      <c r="I36">
        <v>0.539827895533668</v>
      </c>
      <c r="J36">
        <v>0.3969525474770117</v>
      </c>
      <c r="K36">
        <f t="shared" si="2"/>
        <v>0.33322460289179934</v>
      </c>
      <c r="L36">
        <f t="shared" si="2"/>
        <v>0.0015967026664026425</v>
      </c>
      <c r="N36" s="92">
        <f t="shared" si="3"/>
        <v>0.3918177374718486</v>
      </c>
      <c r="O36" s="92">
        <f t="shared" si="3"/>
        <v>0.000251000593866748</v>
      </c>
      <c r="P36" s="89"/>
    </row>
    <row r="37" spans="7:16" ht="12.75">
      <c r="G37">
        <f t="shared" si="1"/>
        <v>2.2000000000000015</v>
      </c>
      <c r="H37">
        <v>0.20000000000000154</v>
      </c>
      <c r="I37">
        <v>0.5792596871667276</v>
      </c>
      <c r="J37">
        <v>0.39104269397545577</v>
      </c>
      <c r="K37">
        <f t="shared" si="2"/>
        <v>0.31225393336676094</v>
      </c>
      <c r="L37">
        <f t="shared" si="2"/>
        <v>0.0025793373014666703</v>
      </c>
      <c r="N37" s="92">
        <f t="shared" si="3"/>
        <v>0.38041444632589794</v>
      </c>
      <c r="O37" s="92">
        <f t="shared" si="3"/>
        <v>0.0005063911337023075</v>
      </c>
      <c r="P37" s="89"/>
    </row>
    <row r="38" spans="7:16" ht="12.75">
      <c r="G38">
        <f t="shared" si="1"/>
        <v>2.3000000000000016</v>
      </c>
      <c r="H38">
        <v>0.30000000000000154</v>
      </c>
      <c r="I38">
        <v>0.6179113574726307</v>
      </c>
      <c r="J38">
        <v>0.3813878154605239</v>
      </c>
      <c r="K38">
        <f t="shared" si="2"/>
        <v>0.28969155276148234</v>
      </c>
      <c r="L38">
        <f t="shared" si="2"/>
        <v>0.004082527081964475</v>
      </c>
      <c r="N38" s="92">
        <f t="shared" si="3"/>
        <v>0.36641568002200087</v>
      </c>
      <c r="O38" s="92">
        <f t="shared" si="3"/>
        <v>0.0009788259715006605</v>
      </c>
      <c r="P38" s="89"/>
    </row>
    <row r="39" spans="7:16" ht="12.75">
      <c r="G39">
        <f t="shared" si="1"/>
        <v>2.4000000000000017</v>
      </c>
      <c r="H39">
        <v>0.4000000000000016</v>
      </c>
      <c r="I39">
        <v>0.6554216965868769</v>
      </c>
      <c r="J39">
        <v>0.36827014030332306</v>
      </c>
      <c r="K39">
        <f t="shared" si="2"/>
        <v>0.2660852498987544</v>
      </c>
      <c r="L39">
        <f t="shared" si="2"/>
        <v>0.0063312120170543355</v>
      </c>
      <c r="N39" s="92">
        <f t="shared" si="3"/>
        <v>0.3502739773930905</v>
      </c>
      <c r="O39" s="92">
        <f t="shared" si="3"/>
        <v>0.001816189224333811</v>
      </c>
      <c r="P39" s="89"/>
    </row>
    <row r="40" spans="7:16" ht="12.75">
      <c r="G40">
        <f t="shared" si="1"/>
        <v>2.5000000000000018</v>
      </c>
      <c r="H40">
        <v>0.5000000000000016</v>
      </c>
      <c r="I40">
        <v>0.6914624673642915</v>
      </c>
      <c r="J40">
        <v>0.35206532676429914</v>
      </c>
      <c r="K40">
        <f t="shared" si="2"/>
        <v>0.2419707245191429</v>
      </c>
      <c r="L40">
        <f t="shared" si="2"/>
        <v>0.009620142107471844</v>
      </c>
      <c r="N40" s="92">
        <f t="shared" si="3"/>
        <v>0.33244116704834176</v>
      </c>
      <c r="O40" s="92">
        <f t="shared" si="3"/>
        <v>0.0032404882690425987</v>
      </c>
      <c r="P40" s="89"/>
    </row>
    <row r="41" spans="7:16" ht="12.75">
      <c r="G41">
        <f t="shared" si="1"/>
        <v>2.6000000000000014</v>
      </c>
      <c r="H41">
        <v>0.6000000000000015</v>
      </c>
      <c r="I41">
        <v>0.7257469350614482</v>
      </c>
      <c r="J41">
        <v>0.3332246028917993</v>
      </c>
      <c r="K41">
        <f t="shared" si="2"/>
        <v>0.2178521770325502</v>
      </c>
      <c r="L41">
        <f t="shared" si="2"/>
        <v>0.014322306547697871</v>
      </c>
      <c r="N41" s="92">
        <f t="shared" si="3"/>
        <v>0.31335529263553275</v>
      </c>
      <c r="O41" s="92">
        <f t="shared" si="3"/>
        <v>0.0055686396639422</v>
      </c>
      <c r="P41" s="89"/>
    </row>
    <row r="42" spans="7:16" ht="12.75">
      <c r="G42">
        <f t="shared" si="1"/>
        <v>2.7000000000000015</v>
      </c>
      <c r="H42">
        <v>0.7000000000000015</v>
      </c>
      <c r="I42">
        <v>0.75803642151522</v>
      </c>
      <c r="J42">
        <v>0.31225393336676094</v>
      </c>
      <c r="K42">
        <f t="shared" si="2"/>
        <v>0.19418605498321256</v>
      </c>
      <c r="L42">
        <f t="shared" si="2"/>
        <v>0.020892061217045847</v>
      </c>
      <c r="N42" s="92">
        <f t="shared" si="3"/>
        <v>0.2934299886412779</v>
      </c>
      <c r="O42" s="92">
        <f t="shared" si="3"/>
        <v>0.009230345812298969</v>
      </c>
      <c r="P42" s="89"/>
    </row>
    <row r="43" spans="7:16" ht="12.75">
      <c r="G43">
        <f t="shared" si="1"/>
        <v>2.8000000000000016</v>
      </c>
      <c r="H43">
        <v>0.8000000000000015</v>
      </c>
      <c r="I43">
        <v>0.7881446660617244</v>
      </c>
      <c r="J43">
        <v>0.2896915527614824</v>
      </c>
      <c r="K43">
        <f t="shared" si="2"/>
        <v>0.171368592047807</v>
      </c>
      <c r="L43">
        <f t="shared" si="2"/>
        <v>0.02985977025112898</v>
      </c>
      <c r="N43" s="92">
        <f t="shared" si="3"/>
        <v>0.27304631755623154</v>
      </c>
      <c r="O43" s="92">
        <f t="shared" si="3"/>
        <v>0.014777788426175584</v>
      </c>
      <c r="P43" s="89"/>
    </row>
    <row r="44" spans="7:16" ht="12.75">
      <c r="G44">
        <f t="shared" si="1"/>
        <v>2.9000000000000012</v>
      </c>
      <c r="H44">
        <v>0.9000000000000015</v>
      </c>
      <c r="I44">
        <v>0.8159399082680877</v>
      </c>
      <c r="J44">
        <v>0.26608524989875443</v>
      </c>
      <c r="K44">
        <f t="shared" si="2"/>
        <v>0.1497274656357446</v>
      </c>
      <c r="L44">
        <f t="shared" si="2"/>
        <v>0.04181465147022982</v>
      </c>
      <c r="N44" s="92">
        <f t="shared" si="3"/>
        <v>0.2525469677926274</v>
      </c>
      <c r="O44" s="92">
        <f t="shared" si="3"/>
        <v>0.022880883530842194</v>
      </c>
      <c r="P44" s="89"/>
    </row>
    <row r="45" spans="7:16" ht="12.75">
      <c r="G45">
        <f t="shared" si="1"/>
        <v>3</v>
      </c>
      <c r="H45">
        <v>1</v>
      </c>
      <c r="I45">
        <v>0.8413447402410045</v>
      </c>
      <c r="J45">
        <v>0.24197072451914334</v>
      </c>
      <c r="K45">
        <f t="shared" si="2"/>
        <v>0.12951759566589172</v>
      </c>
      <c r="L45">
        <f t="shared" si="2"/>
        <v>0.057372972058433</v>
      </c>
      <c r="N45" s="92">
        <f t="shared" si="3"/>
        <v>0.232232627297079</v>
      </c>
      <c r="O45" s="92">
        <f t="shared" si="3"/>
        <v>0.034301937569545984</v>
      </c>
      <c r="P45" s="89"/>
    </row>
    <row r="46" spans="7:16" ht="12.75">
      <c r="G46">
        <f t="shared" si="1"/>
        <v>3.1</v>
      </c>
      <c r="H46">
        <v>1.1</v>
      </c>
      <c r="I46">
        <v>0.8643338984923842</v>
      </c>
      <c r="J46">
        <v>0.2178521770325505</v>
      </c>
      <c r="K46">
        <f t="shared" si="2"/>
        <v>0.11092083467945553</v>
      </c>
      <c r="L46">
        <f t="shared" si="2"/>
        <v>0.07712995216169723</v>
      </c>
      <c r="N46" s="92">
        <f t="shared" si="3"/>
        <v>0.21236028910520371</v>
      </c>
      <c r="O46" s="92">
        <f t="shared" si="3"/>
        <v>0.0498451596463877</v>
      </c>
      <c r="P46" s="89"/>
    </row>
    <row r="47" spans="7:16" ht="12.75">
      <c r="G47">
        <f t="shared" si="1"/>
        <v>3.2</v>
      </c>
      <c r="H47">
        <v>1.2</v>
      </c>
      <c r="I47">
        <v>0.8849302682822928</v>
      </c>
      <c r="J47">
        <v>0.19418605498321292</v>
      </c>
      <c r="K47">
        <f t="shared" si="2"/>
        <v>0.09404907737688689</v>
      </c>
      <c r="L47">
        <f t="shared" si="2"/>
        <v>0.10159576932727638</v>
      </c>
      <c r="N47" s="92">
        <f t="shared" si="3"/>
        <v>0.1931432097110387</v>
      </c>
      <c r="O47" s="92">
        <f t="shared" si="3"/>
        <v>0.07027979828482993</v>
      </c>
      <c r="P47" s="89"/>
    </row>
    <row r="48" spans="7:16" ht="12.75">
      <c r="G48">
        <f t="shared" si="1"/>
        <v>3.3</v>
      </c>
      <c r="H48">
        <v>1.3</v>
      </c>
      <c r="I48">
        <v>0.903199450504263</v>
      </c>
      <c r="J48">
        <v>0.17136859204780733</v>
      </c>
      <c r="K48">
        <f t="shared" si="2"/>
        <v>0.07895015830089418</v>
      </c>
      <c r="L48">
        <f t="shared" si="2"/>
        <v>0.13111881994872568</v>
      </c>
      <c r="N48" s="92">
        <f t="shared" si="3"/>
        <v>0.1747522258930742</v>
      </c>
      <c r="O48" s="92">
        <f t="shared" si="3"/>
        <v>0.09624044333096456</v>
      </c>
      <c r="P48" s="89"/>
    </row>
    <row r="49" spans="7:16" ht="12.75">
      <c r="G49">
        <f t="shared" si="1"/>
        <v>3.4</v>
      </c>
      <c r="H49">
        <v>1.4</v>
      </c>
      <c r="I49">
        <v>0.9192432887437002</v>
      </c>
      <c r="J49">
        <v>0.14972746563574485</v>
      </c>
      <c r="K49">
        <f t="shared" si="2"/>
        <v>0.06561581477467658</v>
      </c>
      <c r="L49">
        <f t="shared" si="2"/>
        <v>0.16580258143722384</v>
      </c>
      <c r="N49" s="92">
        <f t="shared" si="3"/>
        <v>0.1573181369812231</v>
      </c>
      <c r="O49" s="92">
        <f t="shared" si="3"/>
        <v>0.12811355097283308</v>
      </c>
      <c r="P49" s="89"/>
    </row>
    <row r="50" spans="7:16" ht="12.75">
      <c r="G50">
        <f t="shared" si="1"/>
        <v>3.5</v>
      </c>
      <c r="H50">
        <v>1.5</v>
      </c>
      <c r="I50">
        <v>0.9331927712065495</v>
      </c>
      <c r="J50">
        <v>0.12951759566589172</v>
      </c>
      <c r="K50">
        <f t="shared" si="2"/>
        <v>0.05399096651318805</v>
      </c>
      <c r="L50">
        <f t="shared" si="2"/>
        <v>0.20542551821266886</v>
      </c>
      <c r="N50" s="92">
        <f t="shared" si="3"/>
        <v>0.14093487380851205</v>
      </c>
      <c r="O50" s="92">
        <f t="shared" si="3"/>
        <v>0.16592440010721035</v>
      </c>
      <c r="P50" s="89"/>
    </row>
    <row r="51" spans="7:16" ht="12.75">
      <c r="G51">
        <f t="shared" si="1"/>
        <v>3.6</v>
      </c>
      <c r="H51">
        <v>1.6</v>
      </c>
      <c r="I51">
        <v>0.9452007105461243</v>
      </c>
      <c r="J51">
        <v>0.11092083467945553</v>
      </c>
      <c r="K51">
        <f t="shared" si="2"/>
        <v>0.043983595980427184</v>
      </c>
      <c r="L51">
        <f t="shared" si="2"/>
        <v>0.2493758204020002</v>
      </c>
      <c r="N51" s="92">
        <f t="shared" si="3"/>
        <v>0.12566319925507421</v>
      </c>
      <c r="O51" s="92">
        <f t="shared" si="3"/>
        <v>0.2092421797607809</v>
      </c>
      <c r="P51" s="89"/>
    </row>
    <row r="52" spans="7:16" ht="12.75">
      <c r="G52">
        <f t="shared" si="1"/>
        <v>3.7</v>
      </c>
      <c r="H52">
        <v>1.7</v>
      </c>
      <c r="I52">
        <v>0.9554345682175208</v>
      </c>
      <c r="J52">
        <v>0.09404907737688693</v>
      </c>
      <c r="K52">
        <f t="shared" si="2"/>
        <v>0.03547459284623142</v>
      </c>
      <c r="L52">
        <f t="shared" si="2"/>
        <v>0.2966136544502865</v>
      </c>
      <c r="N52" s="92">
        <f t="shared" si="3"/>
        <v>0.11153471515696112</v>
      </c>
      <c r="O52" s="92">
        <f t="shared" si="3"/>
        <v>0.25712158827897236</v>
      </c>
      <c r="P52" s="89"/>
    </row>
    <row r="53" spans="7:16" ht="12.75">
      <c r="G53">
        <f t="shared" si="1"/>
        <v>3.8</v>
      </c>
      <c r="H53">
        <v>1.8</v>
      </c>
      <c r="I53">
        <v>0.964069734486177</v>
      </c>
      <c r="J53">
        <v>0.07895015830089414</v>
      </c>
      <c r="K53">
        <f t="shared" si="2"/>
        <v>0.028327037741601183</v>
      </c>
      <c r="L53">
        <f t="shared" si="2"/>
        <v>0.3456724635987761</v>
      </c>
      <c r="N53" s="92">
        <f t="shared" si="3"/>
        <v>0.09855598363035412</v>
      </c>
      <c r="O53" s="92">
        <f t="shared" si="3"/>
        <v>0.30809652052784886</v>
      </c>
      <c r="P53" s="89"/>
    </row>
    <row r="54" spans="7:16" ht="12.75">
      <c r="G54">
        <f t="shared" si="1"/>
        <v>3.9</v>
      </c>
      <c r="H54">
        <v>1.9</v>
      </c>
      <c r="I54">
        <v>0.9712835071354277</v>
      </c>
      <c r="J54">
        <v>0.06561581477467658</v>
      </c>
      <c r="K54">
        <f t="shared" si="2"/>
        <v>0.022394530294842896</v>
      </c>
      <c r="L54">
        <f t="shared" si="2"/>
        <v>0.39470740790642955</v>
      </c>
      <c r="N54" s="92">
        <f t="shared" si="3"/>
        <v>0.08671260523483457</v>
      </c>
      <c r="O54" s="92">
        <f t="shared" si="3"/>
        <v>0.3602351828587365</v>
      </c>
      <c r="P54" s="89"/>
    </row>
    <row r="55" spans="7:16" ht="12.75">
      <c r="G55">
        <f t="shared" si="1"/>
        <v>4</v>
      </c>
      <c r="H55">
        <v>2</v>
      </c>
      <c r="I55">
        <v>0.9772499379638132</v>
      </c>
      <c r="J55">
        <v>0.05399096651318805</v>
      </c>
      <c r="K55">
        <f t="shared" si="2"/>
        <v>0.017528300493568537</v>
      </c>
      <c r="L55">
        <f t="shared" si="2"/>
        <v>0.44159344402723766</v>
      </c>
      <c r="N55" s="92">
        <f t="shared" si="3"/>
        <v>0.07597313003260779</v>
      </c>
      <c r="O55" s="92">
        <f t="shared" si="3"/>
        <v>0.4112571688107488</v>
      </c>
      <c r="P55" s="89"/>
    </row>
    <row r="56" spans="7:16" ht="12.75">
      <c r="G56">
        <f t="shared" si="1"/>
        <v>4.1</v>
      </c>
      <c r="H56">
        <v>2.1</v>
      </c>
      <c r="I56">
        <v>0.9821356425819703</v>
      </c>
      <c r="J56">
        <v>0.043983595980427184</v>
      </c>
      <c r="K56">
        <f t="shared" si="2"/>
        <v>0.013582969233685632</v>
      </c>
      <c r="L56">
        <f t="shared" si="2"/>
        <v>0.48406847965255345</v>
      </c>
      <c r="N56" s="92">
        <f t="shared" si="3"/>
        <v>0.06629270912434654</v>
      </c>
      <c r="O56" s="92">
        <f t="shared" si="3"/>
        <v>0.45870318859438075</v>
      </c>
      <c r="P56" s="89"/>
    </row>
    <row r="57" spans="7:16" ht="12.75">
      <c r="G57">
        <f t="shared" si="1"/>
        <v>4.2</v>
      </c>
      <c r="H57">
        <v>2.2</v>
      </c>
      <c r="I57">
        <v>0.9860966010916801</v>
      </c>
      <c r="J57">
        <v>0.03547459284623142</v>
      </c>
      <c r="K57">
        <f t="shared" si="2"/>
        <v>0.01042093481442259</v>
      </c>
      <c r="L57">
        <f t="shared" si="2"/>
        <v>0.519909602450691</v>
      </c>
      <c r="N57" s="92">
        <f t="shared" si="3"/>
        <v>0.057616422712207314</v>
      </c>
      <c r="O57" s="92">
        <f t="shared" si="3"/>
        <v>0.5001391613510179</v>
      </c>
      <c r="P57" s="89"/>
    </row>
    <row r="58" spans="7:16" ht="12.75">
      <c r="G58">
        <f t="shared" si="1"/>
        <v>4.3</v>
      </c>
      <c r="H58">
        <v>2.3</v>
      </c>
      <c r="I58">
        <v>0.9892759189402808</v>
      </c>
      <c r="J58">
        <v>0.028327037741601183</v>
      </c>
      <c r="K58">
        <f t="shared" si="2"/>
        <v>0.007915451582979967</v>
      </c>
      <c r="L58">
        <f t="shared" si="2"/>
        <v>0.5471239427774459</v>
      </c>
      <c r="N58" s="92">
        <f t="shared" si="3"/>
        <v>0.049882245583147196</v>
      </c>
      <c r="O58" s="92">
        <f t="shared" si="3"/>
        <v>0.5333700593898401</v>
      </c>
      <c r="P58" s="89"/>
    </row>
    <row r="59" spans="7:16" ht="12.75">
      <c r="G59">
        <f t="shared" si="1"/>
        <v>4.4</v>
      </c>
      <c r="H59">
        <v>2.4</v>
      </c>
      <c r="I59">
        <v>0.9918024711305684</v>
      </c>
      <c r="J59">
        <v>0.022394530294842896</v>
      </c>
      <c r="K59">
        <f t="shared" si="2"/>
        <v>0.005952532419775848</v>
      </c>
      <c r="L59">
        <f t="shared" si="2"/>
        <v>0.5641316284718014</v>
      </c>
      <c r="N59" s="92">
        <f t="shared" si="3"/>
        <v>0.043023631857555554</v>
      </c>
      <c r="O59" s="92">
        <f t="shared" si="3"/>
        <v>0.5566365401924668</v>
      </c>
      <c r="P59" s="89"/>
    </row>
    <row r="60" spans="7:16" ht="12.75">
      <c r="G60">
        <f t="shared" si="1"/>
        <v>4.5</v>
      </c>
      <c r="H60">
        <v>2.5</v>
      </c>
      <c r="I60">
        <v>0.9937903201412543</v>
      </c>
      <c r="J60">
        <v>0.017528300493568537</v>
      </c>
      <c r="K60">
        <f t="shared" si="2"/>
        <v>0.004431848411938007</v>
      </c>
      <c r="L60">
        <f t="shared" si="2"/>
        <v>0.5699175434306181</v>
      </c>
      <c r="N60" s="92">
        <f t="shared" si="3"/>
        <v>0.0369717178931832</v>
      </c>
      <c r="O60" s="92">
        <f t="shared" si="3"/>
        <v>0.568769507359913</v>
      </c>
      <c r="P60" s="89"/>
    </row>
    <row r="61" spans="7:16" ht="12.75">
      <c r="G61">
        <f t="shared" si="1"/>
        <v>4.6</v>
      </c>
      <c r="H61">
        <v>2.6</v>
      </c>
      <c r="I61">
        <v>0.9953387782173547</v>
      </c>
      <c r="J61">
        <v>0.013582969233685611</v>
      </c>
      <c r="K61">
        <f t="shared" si="2"/>
        <v>0.0032668190561999243</v>
      </c>
      <c r="L61">
        <f t="shared" si="2"/>
        <v>0.5641316284718014</v>
      </c>
      <c r="N61" s="92">
        <f t="shared" si="3"/>
        <v>0.03165715554319583</v>
      </c>
      <c r="O61" s="92">
        <f t="shared" si="3"/>
        <v>0.5692838860082987</v>
      </c>
      <c r="P61" s="89"/>
    </row>
    <row r="62" spans="7:16" ht="12.75">
      <c r="G62">
        <f t="shared" si="1"/>
        <v>4.7</v>
      </c>
      <c r="H62">
        <v>2.7</v>
      </c>
      <c r="I62">
        <v>0.9965329769468888</v>
      </c>
      <c r="J62">
        <v>0.01042093481442259</v>
      </c>
      <c r="K62">
        <f t="shared" si="2"/>
        <v>0.00238408820146484</v>
      </c>
      <c r="L62">
        <f t="shared" si="2"/>
        <v>0.5471239427774459</v>
      </c>
      <c r="N62" s="92">
        <f t="shared" si="3"/>
        <v>0.02701159784272008</v>
      </c>
      <c r="O62" s="92">
        <f t="shared" si="3"/>
        <v>0.5584018679857594</v>
      </c>
      <c r="P62" s="89"/>
    </row>
    <row r="63" spans="7:16" ht="12.75">
      <c r="G63">
        <f t="shared" si="1"/>
        <v>4.8</v>
      </c>
      <c r="H63">
        <v>2.8</v>
      </c>
      <c r="I63">
        <v>0.997444809358475</v>
      </c>
      <c r="J63">
        <v>0.007915451582979967</v>
      </c>
      <c r="K63">
        <f t="shared" si="2"/>
        <v>0.001722568939053681</v>
      </c>
      <c r="L63">
        <f t="shared" si="2"/>
        <v>0.519909602450691</v>
      </c>
      <c r="N63" s="92">
        <f t="shared" si="3"/>
        <v>0.022968866027444773</v>
      </c>
      <c r="O63" s="92">
        <f t="shared" si="3"/>
        <v>0.5370059694998937</v>
      </c>
      <c r="P63" s="89"/>
    </row>
    <row r="64" spans="7:16" ht="12.75">
      <c r="G64">
        <f t="shared" si="1"/>
        <v>4.9</v>
      </c>
      <c r="H64">
        <v>2.9</v>
      </c>
      <c r="I64">
        <v>0.9981341198596058</v>
      </c>
      <c r="J64">
        <v>0.005952532419775853</v>
      </c>
      <c r="K64">
        <f t="shared" si="2"/>
        <v>0.0012322191684730175</v>
      </c>
      <c r="L64">
        <f t="shared" si="2"/>
        <v>0.48406847965255345</v>
      </c>
      <c r="N64" s="92">
        <f t="shared" si="3"/>
        <v>0.019465831001770448</v>
      </c>
      <c r="O64" s="92">
        <f t="shared" si="3"/>
        <v>0.5065316377026705</v>
      </c>
      <c r="P64" s="89"/>
    </row>
    <row r="65" spans="7:16" ht="12.75">
      <c r="G65">
        <f t="shared" si="1"/>
        <v>5</v>
      </c>
      <c r="H65">
        <v>3</v>
      </c>
      <c r="I65">
        <v>0.9986500327767646</v>
      </c>
      <c r="J65">
        <v>0.004431848411938007</v>
      </c>
      <c r="K65">
        <f t="shared" si="2"/>
        <v>0.0008726826950457599</v>
      </c>
      <c r="L65">
        <f t="shared" si="2"/>
        <v>0.44159344402723766</v>
      </c>
      <c r="N65" s="92">
        <f t="shared" si="3"/>
        <v>0.016443044415896554</v>
      </c>
      <c r="O65" s="92">
        <f t="shared" si="3"/>
        <v>0.4688163127292734</v>
      </c>
      <c r="P65" s="89"/>
    </row>
    <row r="66" spans="6:16" ht="12.75">
      <c r="F66">
        <v>0.1</v>
      </c>
      <c r="G66">
        <f>G65+$F$66</f>
        <v>5.1</v>
      </c>
      <c r="H66">
        <f>H65+0.1</f>
        <v>3.1</v>
      </c>
      <c r="I66">
        <v>0.9986500327767646</v>
      </c>
      <c r="J66">
        <v>0.0032668190561999178</v>
      </c>
      <c r="L66">
        <f aca="true" t="shared" si="4" ref="L66:L85">NORMDIST($G66,L$4,L$5,FALSE)+L$2</f>
        <v>0.3947074079064298</v>
      </c>
      <c r="N66" s="92">
        <f t="shared" si="3"/>
        <v>0.013845154812111023</v>
      </c>
      <c r="O66" s="92">
        <f t="shared" si="3"/>
        <v>0.4259258285904504</v>
      </c>
      <c r="P66" s="89"/>
    </row>
    <row r="67" spans="7:16" ht="12.75">
      <c r="G67">
        <f aca="true" t="shared" si="5" ref="G67:G102">G66+$F$66</f>
        <v>5.199999999999999</v>
      </c>
      <c r="H67">
        <f aca="true" t="shared" si="6" ref="H67:H75">H66+0.1</f>
        <v>3.2</v>
      </c>
      <c r="I67">
        <v>0.9986500327767646</v>
      </c>
      <c r="J67">
        <v>0.00238408820146484</v>
      </c>
      <c r="L67">
        <f t="shared" si="4"/>
        <v>0.34567246359877657</v>
      </c>
      <c r="N67" s="92">
        <f t="shared" si="3"/>
        <v>0.011621143261875883</v>
      </c>
      <c r="O67" s="92">
        <f t="shared" si="3"/>
        <v>0.37997953995587846</v>
      </c>
      <c r="P67" s="89"/>
    </row>
    <row r="68" spans="7:16" ht="12.75">
      <c r="G68">
        <f t="shared" si="5"/>
        <v>5.299999999999999</v>
      </c>
      <c r="H68">
        <f t="shared" si="6"/>
        <v>3.3000000000000003</v>
      </c>
      <c r="I68">
        <v>0.9986500327767646</v>
      </c>
      <c r="J68">
        <v>0.0017225689390536782</v>
      </c>
      <c r="L68">
        <f t="shared" si="4"/>
        <v>0.2966136544502869</v>
      </c>
      <c r="N68" s="92">
        <f t="shared" si="3"/>
        <v>0.009724410897587889</v>
      </c>
      <c r="O68" s="92">
        <f t="shared" si="3"/>
        <v>0.33299296463475486</v>
      </c>
      <c r="P68" s="89"/>
    </row>
    <row r="69" spans="7:16" ht="12.75">
      <c r="G69">
        <f t="shared" si="5"/>
        <v>5.399999999999999</v>
      </c>
      <c r="H69">
        <f t="shared" si="6"/>
        <v>3.4000000000000004</v>
      </c>
      <c r="I69">
        <v>0.9986500327767646</v>
      </c>
      <c r="J69">
        <v>0.0012322191684730175</v>
      </c>
      <c r="L69">
        <f t="shared" si="4"/>
        <v>0.24937582040200085</v>
      </c>
      <c r="N69" s="92">
        <f t="shared" si="3"/>
        <v>0.008112748059405688</v>
      </c>
      <c r="O69" s="92">
        <f t="shared" si="3"/>
        <v>0.2867518913098489</v>
      </c>
      <c r="P69" s="89"/>
    </row>
    <row r="70" spans="7:16" ht="12.75">
      <c r="G70">
        <f t="shared" si="5"/>
        <v>5.499999999999998</v>
      </c>
      <c r="H70">
        <f t="shared" si="6"/>
        <v>3.5000000000000004</v>
      </c>
      <c r="I70">
        <v>0.9986500327767646</v>
      </c>
      <c r="J70">
        <v>0.0008726826950457584</v>
      </c>
      <c r="L70">
        <f t="shared" si="4"/>
        <v>0.2054255182126696</v>
      </c>
      <c r="N70" s="92">
        <f t="shared" si="3"/>
        <v>0.006748211691926544</v>
      </c>
      <c r="O70" s="92">
        <f t="shared" si="3"/>
        <v>0.24272592251232816</v>
      </c>
      <c r="P70" s="89"/>
    </row>
    <row r="71" spans="7:16" ht="12.75">
      <c r="G71">
        <f t="shared" si="5"/>
        <v>5.599999999999998</v>
      </c>
      <c r="H71">
        <f t="shared" si="6"/>
        <v>3.6000000000000005</v>
      </c>
      <c r="I71">
        <v>0.9986500327767646</v>
      </c>
      <c r="J71">
        <v>0.0006119019301137708</v>
      </c>
      <c r="L71">
        <f t="shared" si="4"/>
        <v>0.1658025814372247</v>
      </c>
      <c r="N71" s="92">
        <f t="shared" si="3"/>
        <v>0.005596934352544777</v>
      </c>
      <c r="O71" s="92">
        <f t="shared" si="3"/>
        <v>0.2020234064595821</v>
      </c>
      <c r="P71" s="89"/>
    </row>
    <row r="72" spans="7:16" ht="12.75">
      <c r="G72">
        <f t="shared" si="5"/>
        <v>5.6999999999999975</v>
      </c>
      <c r="H72">
        <f t="shared" si="6"/>
        <v>3.7000000000000006</v>
      </c>
      <c r="I72">
        <v>0.9986500327767646</v>
      </c>
      <c r="J72">
        <v>0.0004247802705507506</v>
      </c>
      <c r="L72">
        <f t="shared" si="4"/>
        <v>0.13111881994872654</v>
      </c>
      <c r="N72" s="92">
        <f t="shared" si="3"/>
        <v>0.004628884901821903</v>
      </c>
      <c r="O72" s="92">
        <f t="shared" si="3"/>
        <v>0.16538455956780898</v>
      </c>
      <c r="P72" s="89"/>
    </row>
    <row r="73" spans="7:16" ht="12.75">
      <c r="G73">
        <f t="shared" si="5"/>
        <v>5.799999999999997</v>
      </c>
      <c r="H73">
        <f t="shared" si="6"/>
        <v>3.8000000000000007</v>
      </c>
      <c r="I73">
        <v>0.9986500327767646</v>
      </c>
      <c r="J73">
        <v>0.00029194692579145946</v>
      </c>
      <c r="L73">
        <f t="shared" si="4"/>
        <v>0.10159576932727711</v>
      </c>
      <c r="N73" s="92">
        <f t="shared" si="3"/>
        <v>0.0038175977633023855</v>
      </c>
      <c r="O73" s="92">
        <f t="shared" si="3"/>
        <v>0.1332058740028611</v>
      </c>
      <c r="P73" s="89"/>
    </row>
    <row r="74" spans="7:16" ht="12.75">
      <c r="G74">
        <f t="shared" si="5"/>
        <v>5.899999999999997</v>
      </c>
      <c r="H74">
        <f t="shared" si="6"/>
        <v>3.900000000000001</v>
      </c>
      <c r="I74">
        <v>0.9986500327767646</v>
      </c>
      <c r="J74">
        <v>0.00019865547139277199</v>
      </c>
      <c r="L74">
        <f t="shared" si="4"/>
        <v>0.0771299521616979</v>
      </c>
      <c r="N74" s="92">
        <f t="shared" si="3"/>
        <v>0.003139884656603628</v>
      </c>
      <c r="O74" s="92">
        <f t="shared" si="3"/>
        <v>0.10558686689061063</v>
      </c>
      <c r="P74" s="89"/>
    </row>
    <row r="75" spans="7:16" ht="12.75">
      <c r="G75">
        <f t="shared" si="5"/>
        <v>5.9999999999999964</v>
      </c>
      <c r="H75">
        <f t="shared" si="6"/>
        <v>4.000000000000001</v>
      </c>
      <c r="I75">
        <v>0.9986500327767646</v>
      </c>
      <c r="J75">
        <v>0.00013383022576488488</v>
      </c>
      <c r="L75">
        <f t="shared" si="4"/>
        <v>0.05737297205843361</v>
      </c>
      <c r="N75" s="92">
        <f t="shared" si="3"/>
        <v>0.002575539983033418</v>
      </c>
      <c r="O75" s="92">
        <f t="shared" si="3"/>
        <v>0.08238977197803474</v>
      </c>
      <c r="P75" s="89"/>
    </row>
    <row r="76" spans="7:16" ht="12.75">
      <c r="G76">
        <f t="shared" si="5"/>
        <v>6.099999999999996</v>
      </c>
      <c r="L76">
        <f t="shared" si="4"/>
        <v>0.041814651470230176</v>
      </c>
      <c r="N76" s="92"/>
      <c r="O76" s="92">
        <f aca="true" t="shared" si="7" ref="O76:O88">O$4*GAMMADIST(O$5,$G76*O$4,1,FALSE)+O$2</f>
        <v>0.0633035891891351</v>
      </c>
      <c r="P76" s="89"/>
    </row>
    <row r="77" spans="7:16" ht="12.75">
      <c r="G77">
        <f t="shared" si="5"/>
        <v>6.199999999999996</v>
      </c>
      <c r="L77">
        <f t="shared" si="4"/>
        <v>0.02985977025112926</v>
      </c>
      <c r="N77" s="92"/>
      <c r="O77" s="92">
        <f t="shared" si="7"/>
        <v>0.04790556550687636</v>
      </c>
      <c r="P77" s="89"/>
    </row>
    <row r="78" spans="7:16" ht="12.75">
      <c r="G78">
        <f t="shared" si="5"/>
        <v>6.299999999999995</v>
      </c>
      <c r="L78">
        <f t="shared" si="4"/>
        <v>0.020892061217046086</v>
      </c>
      <c r="N78" s="92"/>
      <c r="O78" s="92">
        <f t="shared" si="7"/>
        <v>0.03571523957448721</v>
      </c>
      <c r="P78" s="89"/>
    </row>
    <row r="79" spans="7:16" ht="12.75">
      <c r="G79">
        <f t="shared" si="5"/>
        <v>6.399999999999995</v>
      </c>
      <c r="L79">
        <f t="shared" si="4"/>
        <v>0.01432230654769807</v>
      </c>
      <c r="N79" s="92"/>
      <c r="O79" s="92">
        <f t="shared" si="7"/>
        <v>0.026238260645339167</v>
      </c>
      <c r="P79" s="89"/>
    </row>
    <row r="80" spans="7:16" ht="12.75">
      <c r="G80">
        <f t="shared" si="5"/>
        <v>6.499999999999995</v>
      </c>
      <c r="L80">
        <f t="shared" si="4"/>
        <v>0.009620142107471981</v>
      </c>
      <c r="N80" s="92"/>
      <c r="O80" s="92">
        <f t="shared" si="7"/>
        <v>0.01899901286001786</v>
      </c>
      <c r="P80" s="89"/>
    </row>
    <row r="81" spans="7:16" ht="12.75">
      <c r="G81">
        <f t="shared" si="5"/>
        <v>6.599999999999994</v>
      </c>
      <c r="L81">
        <f t="shared" si="4"/>
        <v>0.006331212017054447</v>
      </c>
      <c r="N81" s="92"/>
      <c r="O81" s="92">
        <f t="shared" si="7"/>
        <v>0.013562478780059336</v>
      </c>
      <c r="P81" s="89"/>
    </row>
    <row r="82" spans="7:16" ht="12.75">
      <c r="G82">
        <f t="shared" si="5"/>
        <v>6.699999999999994</v>
      </c>
      <c r="L82">
        <f t="shared" si="4"/>
        <v>0.004082527081964558</v>
      </c>
      <c r="N82" s="92"/>
      <c r="O82" s="92">
        <f t="shared" si="7"/>
        <v>0.009546709043731479</v>
      </c>
      <c r="P82" s="89"/>
    </row>
    <row r="83" spans="7:16" ht="12.75">
      <c r="G83">
        <f t="shared" si="5"/>
        <v>6.799999999999994</v>
      </c>
      <c r="L83">
        <f t="shared" si="4"/>
        <v>0.00257933730146673</v>
      </c>
      <c r="N83" s="92"/>
      <c r="O83" s="92">
        <f t="shared" si="7"/>
        <v>0.006627756987957075</v>
      </c>
      <c r="P83" s="89"/>
    </row>
    <row r="84" spans="7:16" ht="12.75">
      <c r="G84">
        <f t="shared" si="5"/>
        <v>6.899999999999993</v>
      </c>
      <c r="L84">
        <f t="shared" si="4"/>
        <v>0.0015967026664026837</v>
      </c>
      <c r="N84" s="92"/>
      <c r="O84" s="92">
        <f t="shared" si="7"/>
        <v>0.004539068283402167</v>
      </c>
      <c r="P84" s="89"/>
    </row>
    <row r="85" spans="7:16" ht="12.75">
      <c r="G85">
        <f t="shared" si="5"/>
        <v>6.999999999999993</v>
      </c>
      <c r="L85">
        <f t="shared" si="4"/>
        <v>0.0009684491216181442</v>
      </c>
      <c r="N85" s="92"/>
      <c r="O85" s="92">
        <f t="shared" si="7"/>
        <v>0.003067188606073805</v>
      </c>
      <c r="P85" s="89"/>
    </row>
    <row r="86" spans="7:16" ht="12.75">
      <c r="G86">
        <f t="shared" si="5"/>
        <v>7.0999999999999925</v>
      </c>
      <c r="N86" s="92"/>
      <c r="O86" s="92">
        <f t="shared" si="7"/>
        <v>0.0020453694427585694</v>
      </c>
      <c r="P86" s="89"/>
    </row>
    <row r="87" spans="7:16" ht="12.75">
      <c r="G87">
        <f t="shared" si="5"/>
        <v>7.199999999999992</v>
      </c>
      <c r="N87" s="92"/>
      <c r="O87" s="92">
        <f t="shared" si="7"/>
        <v>0.001346300685715706</v>
      </c>
      <c r="P87" s="89"/>
    </row>
    <row r="88" spans="7:16" ht="12.75">
      <c r="G88">
        <f t="shared" si="5"/>
        <v>7.299999999999992</v>
      </c>
      <c r="N88" s="92"/>
      <c r="O88" s="92">
        <f t="shared" si="7"/>
        <v>0.000874844002410907</v>
      </c>
      <c r="P88" s="89"/>
    </row>
    <row r="89" spans="7:16" ht="12.75">
      <c r="G89">
        <f t="shared" si="5"/>
        <v>7.3999999999999915</v>
      </c>
      <c r="N89" s="92"/>
      <c r="O89" s="92"/>
      <c r="P89" s="89"/>
    </row>
    <row r="90" spans="7:16" ht="12.75">
      <c r="G90">
        <f t="shared" si="5"/>
        <v>7.499999999999991</v>
      </c>
      <c r="N90" s="92"/>
      <c r="O90" s="92"/>
      <c r="P90" s="89"/>
    </row>
    <row r="91" spans="7:16" ht="12.75">
      <c r="G91">
        <f t="shared" si="5"/>
        <v>7.599999999999991</v>
      </c>
      <c r="N91" s="92"/>
      <c r="O91" s="92"/>
      <c r="P91" s="89"/>
    </row>
    <row r="92" spans="7:16" ht="12.75">
      <c r="G92">
        <f t="shared" si="5"/>
        <v>7.69999999999999</v>
      </c>
      <c r="N92" s="92"/>
      <c r="O92" s="92"/>
      <c r="P92" s="89"/>
    </row>
    <row r="93" spans="7:16" ht="12.75">
      <c r="G93">
        <f t="shared" si="5"/>
        <v>7.79999999999999</v>
      </c>
      <c r="N93" s="92"/>
      <c r="O93" s="92"/>
      <c r="P93" s="89"/>
    </row>
    <row r="94" spans="7:16" ht="12.75">
      <c r="G94">
        <f t="shared" si="5"/>
        <v>7.89999999999999</v>
      </c>
      <c r="N94" s="92"/>
      <c r="O94" s="92"/>
      <c r="P94" s="89"/>
    </row>
    <row r="95" spans="7:16" ht="12.75">
      <c r="G95">
        <f t="shared" si="5"/>
        <v>7.999999999999989</v>
      </c>
      <c r="N95" s="92"/>
      <c r="O95" s="92"/>
      <c r="P95" s="89"/>
    </row>
    <row r="96" spans="7:16" ht="12.75">
      <c r="G96">
        <f t="shared" si="5"/>
        <v>8.099999999999989</v>
      </c>
      <c r="N96" s="92"/>
      <c r="O96" s="92"/>
      <c r="P96" s="89"/>
    </row>
    <row r="97" spans="7:16" ht="12.75">
      <c r="G97">
        <f t="shared" si="5"/>
        <v>8.199999999999989</v>
      </c>
      <c r="N97" s="92"/>
      <c r="O97" s="92"/>
      <c r="P97" s="89"/>
    </row>
    <row r="98" spans="7:16" ht="12.75">
      <c r="G98">
        <f t="shared" si="5"/>
        <v>8.299999999999988</v>
      </c>
      <c r="N98" s="92"/>
      <c r="O98" s="92"/>
      <c r="P98" s="89"/>
    </row>
    <row r="99" spans="7:16" ht="12.75">
      <c r="G99">
        <f t="shared" si="5"/>
        <v>8.399999999999988</v>
      </c>
      <c r="N99" s="92"/>
      <c r="O99" s="92"/>
      <c r="P99" s="89"/>
    </row>
    <row r="100" spans="7:16" ht="12.75">
      <c r="G100">
        <f t="shared" si="5"/>
        <v>8.499999999999988</v>
      </c>
      <c r="N100" s="92"/>
      <c r="O100" s="92"/>
      <c r="P100" s="89"/>
    </row>
    <row r="101" spans="7:16" ht="12.75">
      <c r="G101">
        <f t="shared" si="5"/>
        <v>8.599999999999987</v>
      </c>
      <c r="N101" s="92"/>
      <c r="O101" s="92"/>
      <c r="P101" s="89"/>
    </row>
    <row r="102" spans="7:16" ht="12.75">
      <c r="G102">
        <f t="shared" si="5"/>
        <v>8.699999999999987</v>
      </c>
      <c r="N102" s="92"/>
      <c r="O102" s="92"/>
      <c r="P102" s="89"/>
    </row>
  </sheetData>
  <sheetProtection sheet="1" scenarios="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Hvidovre Hospital, KBA339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Günther Momsen</dc:creator>
  <cp:keywords/>
  <dc:description/>
  <cp:lastModifiedBy>Hvidovre Hospital</cp:lastModifiedBy>
  <cp:lastPrinted>2001-05-16T07:36:07Z</cp:lastPrinted>
  <dcterms:created xsi:type="dcterms:W3CDTF">2000-09-12T14:41:49Z</dcterms:created>
  <dcterms:modified xsi:type="dcterms:W3CDTF">2003-11-26T09:49:49Z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